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10" tabRatio="512" activeTab="3"/>
  </bookViews>
  <sheets>
    <sheet name="1.정수현황" sheetId="21" r:id="rId1"/>
    <sheet name="1-1.정수증감" sheetId="1" r:id="rId2"/>
    <sheet name="2.정수대비 보유현황" sheetId="19" r:id="rId3"/>
    <sheet name="3.차량운영현황" sheetId="31" r:id="rId4"/>
  </sheets>
  <definedNames>
    <definedName name="_xlnm.Print_Area" localSheetId="0">'1.정수현황'!$A$1:$W$17</definedName>
    <definedName name="_xlnm.Print_Titles" localSheetId="0">'1.정수현황'!$9:$10</definedName>
    <definedName name="_xlnm.Print_Titles" localSheetId="1">'1-1.정수증감'!$5:$6</definedName>
    <definedName name="_xlnm.Print_Titles" localSheetId="3">'3.차량운영현황'!#REF!</definedName>
  </definedNames>
  <calcPr calcId="162913" fullCalcOnLoad="1"/>
</workbook>
</file>

<file path=xl/calcChain.xml><?xml version="1.0" encoding="utf-8"?>
<calcChain xmlns="http://schemas.openxmlformats.org/spreadsheetml/2006/main">
  <c r="P10" i="31" l="1"/>
  <c r="I8" i="19"/>
  <c r="G8" i="19"/>
  <c r="F8" i="19"/>
  <c r="S9" i="1"/>
  <c r="R9" i="1"/>
  <c r="R7" i="1" s="1"/>
  <c r="Q9" i="1"/>
  <c r="P9" i="1"/>
  <c r="S8" i="1"/>
  <c r="S7" i="1" s="1"/>
  <c r="R8" i="1"/>
  <c r="Q8" i="1"/>
  <c r="Q7" i="1" s="1"/>
  <c r="O7" i="1" s="1"/>
  <c r="P8" i="1"/>
  <c r="N9" i="1"/>
  <c r="J9" i="1" s="1"/>
  <c r="M9" i="1"/>
  <c r="L9" i="1"/>
  <c r="K9" i="1"/>
  <c r="N8" i="1"/>
  <c r="N7" i="1" s="1"/>
  <c r="M8" i="1"/>
  <c r="M7" i="1"/>
  <c r="L8" i="1"/>
  <c r="L7" i="1" s="1"/>
  <c r="K8" i="1"/>
  <c r="K7" i="1"/>
  <c r="I9" i="1"/>
  <c r="E9" i="1" s="1"/>
  <c r="H9" i="1"/>
  <c r="G9" i="1"/>
  <c r="I8" i="1"/>
  <c r="I7" i="1"/>
  <c r="H8" i="1"/>
  <c r="H7" i="1" s="1"/>
  <c r="G8" i="1"/>
  <c r="G7" i="1"/>
  <c r="F9" i="1"/>
  <c r="F8" i="1"/>
  <c r="F7" i="1"/>
  <c r="O18" i="1"/>
  <c r="J18" i="1"/>
  <c r="E18" i="1"/>
  <c r="D18" i="1"/>
  <c r="O17" i="1"/>
  <c r="J17" i="1"/>
  <c r="E17" i="1"/>
  <c r="D17" i="1"/>
  <c r="S16" i="1"/>
  <c r="R16" i="1"/>
  <c r="Q16" i="1"/>
  <c r="P16" i="1"/>
  <c r="O16" i="1" s="1"/>
  <c r="N16" i="1"/>
  <c r="M16" i="1"/>
  <c r="L16" i="1"/>
  <c r="K16" i="1"/>
  <c r="J16" i="1" s="1"/>
  <c r="I16" i="1"/>
  <c r="H16" i="1"/>
  <c r="G16" i="1"/>
  <c r="F16" i="1"/>
  <c r="E16" i="1" s="1"/>
  <c r="D16" i="1" s="1"/>
  <c r="O15" i="1"/>
  <c r="J15" i="1"/>
  <c r="E15" i="1"/>
  <c r="D15" i="1"/>
  <c r="O14" i="1"/>
  <c r="J14" i="1"/>
  <c r="E14" i="1"/>
  <c r="D14" i="1"/>
  <c r="S13" i="1"/>
  <c r="R13" i="1"/>
  <c r="Q13" i="1"/>
  <c r="P13" i="1"/>
  <c r="N13" i="1"/>
  <c r="M13" i="1"/>
  <c r="L13" i="1"/>
  <c r="K13" i="1"/>
  <c r="J13" i="1" s="1"/>
  <c r="I13" i="1"/>
  <c r="H13" i="1"/>
  <c r="G13" i="1"/>
  <c r="F13" i="1"/>
  <c r="E13" i="1" s="1"/>
  <c r="D13" i="1" s="1"/>
  <c r="O21" i="1"/>
  <c r="J21" i="1"/>
  <c r="E21" i="1"/>
  <c r="D21" i="1"/>
  <c r="O20" i="1"/>
  <c r="J20" i="1"/>
  <c r="E20" i="1"/>
  <c r="D20" i="1"/>
  <c r="S19" i="1"/>
  <c r="R19" i="1"/>
  <c r="Q19" i="1"/>
  <c r="P19" i="1"/>
  <c r="N19" i="1"/>
  <c r="M19" i="1"/>
  <c r="L19" i="1"/>
  <c r="K19" i="1"/>
  <c r="J19" i="1" s="1"/>
  <c r="I19" i="1"/>
  <c r="H19" i="1"/>
  <c r="G19" i="1"/>
  <c r="F19" i="1"/>
  <c r="R11" i="21"/>
  <c r="Q11" i="21"/>
  <c r="P11" i="21"/>
  <c r="O11" i="21"/>
  <c r="N11" i="21" s="1"/>
  <c r="M11" i="21"/>
  <c r="L11" i="21"/>
  <c r="K11" i="21"/>
  <c r="J11" i="21"/>
  <c r="I11" i="21" s="1"/>
  <c r="H11" i="21"/>
  <c r="G11" i="21"/>
  <c r="F11" i="21"/>
  <c r="E11" i="21"/>
  <c r="N15" i="21"/>
  <c r="I15" i="21"/>
  <c r="D15" i="21"/>
  <c r="C15" i="21" s="1"/>
  <c r="N14" i="21"/>
  <c r="C14" i="21" s="1"/>
  <c r="I14" i="21"/>
  <c r="D14" i="21"/>
  <c r="N13" i="21"/>
  <c r="I13" i="21"/>
  <c r="D13" i="21"/>
  <c r="P14" i="31"/>
  <c r="P8" i="31"/>
  <c r="P9" i="31"/>
  <c r="P11" i="31"/>
  <c r="P12" i="31"/>
  <c r="P13" i="31"/>
  <c r="P7" i="31"/>
  <c r="M10" i="1"/>
  <c r="L10" i="1"/>
  <c r="G10" i="1"/>
  <c r="E10" i="1" s="1"/>
  <c r="D10" i="1" s="1"/>
  <c r="E9" i="19"/>
  <c r="E8" i="19" s="1"/>
  <c r="J9" i="19"/>
  <c r="J8" i="19" s="1"/>
  <c r="O9" i="19"/>
  <c r="E10" i="19"/>
  <c r="C10" i="19" s="1"/>
  <c r="J10" i="19"/>
  <c r="O10" i="19"/>
  <c r="K8" i="19"/>
  <c r="L8" i="19"/>
  <c r="N8" i="19"/>
  <c r="P8" i="19"/>
  <c r="Q8" i="19"/>
  <c r="R8" i="19"/>
  <c r="S8" i="19"/>
  <c r="F10" i="1"/>
  <c r="K10" i="1"/>
  <c r="J10" i="1" s="1"/>
  <c r="P10" i="1"/>
  <c r="H10" i="1"/>
  <c r="I10" i="1"/>
  <c r="N10" i="1"/>
  <c r="Q10" i="1"/>
  <c r="R10" i="1"/>
  <c r="S10" i="1"/>
  <c r="E11" i="1"/>
  <c r="D11" i="1"/>
  <c r="J11" i="1"/>
  <c r="O11" i="1"/>
  <c r="E12" i="1"/>
  <c r="D12" i="1"/>
  <c r="J12" i="1"/>
  <c r="O12" i="1"/>
  <c r="D12" i="21"/>
  <c r="C12" i="21" s="1"/>
  <c r="I12" i="21"/>
  <c r="N12" i="21"/>
  <c r="O8" i="19"/>
  <c r="E8" i="1"/>
  <c r="P7" i="1"/>
  <c r="O10" i="1"/>
  <c r="E19" i="1"/>
  <c r="O19" i="1"/>
  <c r="O13" i="1"/>
  <c r="D11" i="21"/>
  <c r="C11" i="21" s="1"/>
  <c r="C13" i="21"/>
  <c r="D9" i="1" l="1"/>
  <c r="D19" i="1"/>
  <c r="J7" i="1"/>
  <c r="E7" i="1"/>
  <c r="D7" i="1" s="1"/>
  <c r="O8" i="1"/>
  <c r="O9" i="1"/>
  <c r="J8" i="1"/>
  <c r="D8" i="1" s="1"/>
  <c r="C9" i="19"/>
  <c r="C8" i="19" s="1"/>
</calcChain>
</file>

<file path=xl/sharedStrings.xml><?xml version="1.0" encoding="utf-8"?>
<sst xmlns="http://schemas.openxmlformats.org/spreadsheetml/2006/main" count="191" uniqueCount="108">
  <si>
    <t>○ 정수증감 현황</t>
    <phoneticPr fontId="2" type="noConversion"/>
  </si>
  <si>
    <t>[단위 : 대]</t>
  </si>
  <si>
    <t>승용(전용)</t>
    <phoneticPr fontId="2" type="noConversion"/>
  </si>
  <si>
    <t>승합용</t>
    <phoneticPr fontId="2" type="noConversion"/>
  </si>
  <si>
    <t>소계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</si>
  <si>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</si>
  <si>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</si>
  <si>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</si>
  <si>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</si>
  <si>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(단위 : 대)</t>
    <phoneticPr fontId="2" type="noConversion"/>
  </si>
  <si>
    <t>승용(전용)</t>
    <phoneticPr fontId="2" type="noConversion"/>
  </si>
  <si>
    <t>승합용</t>
    <phoneticPr fontId="2" type="noConversion"/>
  </si>
  <si>
    <t>소계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</si>
  <si>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</si>
  <si>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</si>
  <si>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</si>
  <si>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</si>
  <si>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증감</t>
    <phoneticPr fontId="2" type="noConversion"/>
  </si>
  <si>
    <t>정수현황</t>
    <phoneticPr fontId="2" type="noConversion"/>
  </si>
  <si>
    <t>보유현황</t>
    <phoneticPr fontId="2" type="noConversion"/>
  </si>
  <si>
    <t>차 이</t>
    <phoneticPr fontId="2" type="noConversion"/>
  </si>
  <si>
    <t>증감</t>
    <phoneticPr fontId="2" type="noConversion"/>
  </si>
  <si>
    <r>
      <t>1.공용차량 정수현황</t>
    </r>
    <r>
      <rPr>
        <b/>
        <sz val="14"/>
        <rFont val="돋움체"/>
        <family val="3"/>
        <charset val="129"/>
      </rPr>
      <t xml:space="preserve"> </t>
    </r>
    <phoneticPr fontId="2" type="noConversion"/>
  </si>
  <si>
    <t>구 분</t>
    <phoneticPr fontId="2" type="noConversion"/>
  </si>
  <si>
    <t>총 계</t>
    <phoneticPr fontId="2" type="noConversion"/>
  </si>
  <si>
    <t>합계</t>
    <phoneticPr fontId="2" type="noConversion"/>
  </si>
  <si>
    <t>2012년 공용차량 운영 현황</t>
    <phoneticPr fontId="2" type="noConversion"/>
  </si>
  <si>
    <t>화물용</t>
    <phoneticPr fontId="2" type="noConversion"/>
  </si>
  <si>
    <t>* 차종(승용·승합용·화물용) 및 차형(대형·중형·소형 및 경형) 구분 :「자동차관리법시행규칙」[별표1] 자동차의 종류 중 규모별 세부기준 참조</t>
    <phoneticPr fontId="2" type="noConversion"/>
  </si>
  <si>
    <t>부서명</t>
    <phoneticPr fontId="2" type="noConversion"/>
  </si>
  <si>
    <t>총무팀</t>
    <phoneticPr fontId="2" type="noConversion"/>
  </si>
  <si>
    <t>전기설비팀</t>
    <phoneticPr fontId="2" type="noConversion"/>
  </si>
  <si>
    <t>토목건축팀</t>
    <phoneticPr fontId="2" type="noConversion"/>
  </si>
  <si>
    <t>신호통신팀</t>
    <phoneticPr fontId="2" type="noConversion"/>
  </si>
  <si>
    <t>총무팀</t>
    <phoneticPr fontId="2" type="noConversion"/>
  </si>
  <si>
    <t>부서명</t>
    <phoneticPr fontId="2" type="noConversion"/>
  </si>
  <si>
    <t>합계</t>
    <phoneticPr fontId="2" type="noConversion"/>
  </si>
  <si>
    <t>승용(전용)</t>
    <phoneticPr fontId="2" type="noConversion"/>
  </si>
  <si>
    <t>승합용</t>
    <phoneticPr fontId="2" type="noConversion"/>
  </si>
  <si>
    <t>소계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</si>
  <si>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</si>
  <si>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</si>
  <si>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</si>
  <si>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</si>
  <si>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총 계</t>
    <phoneticPr fontId="2" type="noConversion"/>
  </si>
  <si>
    <t>전기설비팀</t>
    <phoneticPr fontId="2" type="noConversion"/>
  </si>
  <si>
    <t>토목건축팀</t>
    <phoneticPr fontId="2" type="noConversion"/>
  </si>
  <si>
    <t>신호통신팀</t>
    <phoneticPr fontId="2" type="noConversion"/>
  </si>
  <si>
    <t>총계</t>
    <phoneticPr fontId="2" type="noConversion"/>
  </si>
  <si>
    <t>11년말</t>
    <phoneticPr fontId="2" type="noConversion"/>
  </si>
  <si>
    <t>2.정수대비 보유현황</t>
    <phoneticPr fontId="2" type="noConversion"/>
  </si>
  <si>
    <t>3. 차량운영현황</t>
    <phoneticPr fontId="2" type="noConversion"/>
  </si>
  <si>
    <t>연번</t>
    <phoneticPr fontId="2" type="noConversion"/>
  </si>
  <si>
    <t>차명</t>
    <phoneticPr fontId="2" type="noConversion"/>
  </si>
  <si>
    <t>프레지오</t>
    <phoneticPr fontId="2" type="noConversion"/>
  </si>
  <si>
    <t>봉고</t>
    <phoneticPr fontId="2" type="noConversion"/>
  </si>
  <si>
    <t>구입</t>
    <phoneticPr fontId="2" type="noConversion"/>
  </si>
  <si>
    <t>사장전용</t>
    <phoneticPr fontId="2" type="noConversion"/>
  </si>
  <si>
    <t>구입일자</t>
    <phoneticPr fontId="2" type="noConversion"/>
  </si>
  <si>
    <t>구입금액
(천원)</t>
    <phoneticPr fontId="2" type="noConversion"/>
  </si>
  <si>
    <t>66다9525</t>
    <phoneticPr fontId="2" type="noConversion"/>
  </si>
  <si>
    <t>72나2158</t>
    <phoneticPr fontId="2" type="noConversion"/>
  </si>
  <si>
    <t>83모5621</t>
    <phoneticPr fontId="2" type="noConversion"/>
  </si>
  <si>
    <t>87머5378</t>
    <phoneticPr fontId="2" type="noConversion"/>
  </si>
  <si>
    <t>87서9238</t>
    <phoneticPr fontId="2" type="noConversion"/>
  </si>
  <si>
    <t>83나9160</t>
    <phoneticPr fontId="2" type="noConversion"/>
  </si>
  <si>
    <t>83다1028</t>
    <phoneticPr fontId="2" type="noConversion"/>
  </si>
  <si>
    <t>9년 4월</t>
    <phoneticPr fontId="2" type="noConversion"/>
  </si>
  <si>
    <t>0년 6월</t>
    <phoneticPr fontId="2" type="noConversion"/>
  </si>
  <si>
    <t>4년 1월</t>
    <phoneticPr fontId="2" type="noConversion"/>
  </si>
  <si>
    <t>8년 10월</t>
    <phoneticPr fontId="2" type="noConversion"/>
  </si>
  <si>
    <t>4년 8월</t>
    <phoneticPr fontId="2" type="noConversion"/>
  </si>
  <si>
    <t>3년 2월</t>
    <phoneticPr fontId="2" type="noConversion"/>
  </si>
  <si>
    <t>9년 1월</t>
    <phoneticPr fontId="2" type="noConversion"/>
  </si>
  <si>
    <t>비고</t>
    <phoneticPr fontId="2" type="noConversion"/>
  </si>
  <si>
    <t>차량 구분</t>
    <phoneticPr fontId="2" type="noConversion"/>
  </si>
  <si>
    <t>차량구입 현황</t>
    <phoneticPr fontId="2" type="noConversion"/>
  </si>
  <si>
    <t>차량 관리·운행기준</t>
    <phoneticPr fontId="2" type="noConversion"/>
  </si>
  <si>
    <t>차종</t>
    <phoneticPr fontId="2" type="noConversion"/>
  </si>
  <si>
    <t>차형</t>
    <phoneticPr fontId="2" type="noConversion"/>
  </si>
  <si>
    <t>내용
연수
(년)</t>
    <phoneticPr fontId="2" type="noConversion"/>
  </si>
  <si>
    <t>보유형태
(구입/
임차)</t>
    <phoneticPr fontId="2" type="noConversion"/>
  </si>
  <si>
    <t>배기량
(cc)</t>
    <phoneticPr fontId="2" type="noConversion"/>
  </si>
  <si>
    <t>차량번호</t>
    <phoneticPr fontId="2" type="noConversion"/>
  </si>
  <si>
    <t>용도</t>
    <phoneticPr fontId="2" type="noConversion"/>
  </si>
  <si>
    <t>운행기간
(년,월)</t>
    <phoneticPr fontId="2" type="noConversion"/>
  </si>
  <si>
    <t>주행거리
(km)</t>
    <phoneticPr fontId="2" type="noConversion"/>
  </si>
  <si>
    <t>계</t>
    <phoneticPr fontId="2" type="noConversion"/>
  </si>
  <si>
    <t>유류비</t>
    <phoneticPr fontId="2" type="noConversion"/>
  </si>
  <si>
    <t>수리비</t>
    <phoneticPr fontId="2" type="noConversion"/>
  </si>
  <si>
    <t>보험료</t>
    <phoneticPr fontId="2" type="noConversion"/>
  </si>
  <si>
    <t>차량유지비(천원)</t>
    <phoneticPr fontId="2" type="noConversion"/>
  </si>
  <si>
    <t>업무용</t>
    <phoneticPr fontId="2" type="noConversion"/>
  </si>
  <si>
    <t>오피러스</t>
    <phoneticPr fontId="2" type="noConversion"/>
  </si>
  <si>
    <t>* 2012년 11.8 기준 작성</t>
    <phoneticPr fontId="2" type="noConversion"/>
  </si>
  <si>
    <t>12.11.8</t>
    <phoneticPr fontId="2" type="noConversion"/>
  </si>
  <si>
    <t>전기설비팀(용산분소)</t>
    <phoneticPr fontId="2" type="noConversion"/>
  </si>
  <si>
    <t>전기설비팀(옥동분소)</t>
    <phoneticPr fontId="2" type="noConversion"/>
  </si>
  <si>
    <t>토목건축팀(용산분소)</t>
    <phoneticPr fontId="2" type="noConversion"/>
  </si>
  <si>
    <t>토목건축팀(옥동분소)</t>
    <phoneticPr fontId="2" type="noConversion"/>
  </si>
  <si>
    <t>신호통신팀(용산분소)</t>
    <phoneticPr fontId="2" type="noConversion"/>
  </si>
  <si>
    <t>신호통신팀(옥동분소)</t>
    <phoneticPr fontId="2" type="noConversion"/>
  </si>
  <si>
    <t>88모7925</t>
    <phoneticPr fontId="2" type="noConversion"/>
  </si>
  <si>
    <t>업무용</t>
    <phoneticPr fontId="2" type="noConversion"/>
  </si>
  <si>
    <t>11.8기준</t>
    <phoneticPr fontId="2" type="noConversion"/>
  </si>
  <si>
    <t>12.9.30기준</t>
  </si>
  <si>
    <t>12.9.30기준</t>
    <phoneticPr fontId="2" type="noConversion"/>
  </si>
  <si>
    <t>12.9.30기준
보험료:2011년집행액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</si>
</sst>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2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1"/>
      <color indexed="14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4"/>
      <name val="돋움체"/>
      <family val="3"/>
      <charset val="129"/>
    </font>
    <font>
      <sz val="11"/>
      <color indexed="10"/>
      <name val="돋움체"/>
      <family val="3"/>
      <charset val="129"/>
    </font>
    <font>
      <b/>
      <sz val="10"/>
      <color indexed="10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b/>
      <sz val="12"/>
      <color indexed="10"/>
      <name val="돋움체"/>
      <family val="3"/>
      <charset val="129"/>
    </font>
    <font>
      <sz val="12"/>
      <name val="돋움체"/>
      <family val="3"/>
      <charset val="129"/>
    </font>
    <font>
      <b/>
      <sz val="24"/>
      <name val="HY울릉도M"/>
      <family val="1"/>
      <charset val="129"/>
    </font>
    <font>
      <sz val="14"/>
      <name val="돋움"/>
      <family val="3"/>
      <charset val="129"/>
    </font>
    <font>
      <sz val="13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9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4" fillId="0" borderId="0" xfId="0" applyFont="1" applyAlignment="1">
      <alignment horizontal="left" shrinkToFit="1"/>
    </xf>
    <xf numFmtId="0" fontId="15" fillId="0" borderId="0" xfId="0" applyFont="1" applyBorder="1" applyAlignment="1">
      <alignment horizontal="left" vertical="center"/>
    </xf>
    <xf numFmtId="0" fontId="17" fillId="0" borderId="0" xfId="0" applyFont="1"/>
    <xf numFmtId="0" fontId="6" fillId="0" borderId="0" xfId="0" applyFont="1"/>
    <xf numFmtId="0" fontId="1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3" fillId="0" borderId="7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2" fillId="0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18" xfId="0" applyFont="1" applyFill="1" applyBorder="1" applyAlignment="1">
      <alignment vertical="center"/>
    </xf>
    <xf numFmtId="0" fontId="13" fillId="0" borderId="19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3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vertical="center"/>
    </xf>
    <xf numFmtId="0" fontId="20" fillId="4" borderId="22" xfId="0" applyFont="1" applyFill="1" applyBorder="1" applyAlignment="1">
      <alignment vertical="center"/>
    </xf>
    <xf numFmtId="0" fontId="20" fillId="4" borderId="23" xfId="0" applyFont="1" applyFill="1" applyBorder="1" applyAlignment="1">
      <alignment vertical="center"/>
    </xf>
    <xf numFmtId="0" fontId="20" fillId="4" borderId="24" xfId="0" applyFont="1" applyFill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4" fillId="3" borderId="25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25" fillId="4" borderId="33" xfId="0" applyFont="1" applyFill="1" applyBorder="1" applyAlignment="1">
      <alignment vertical="center"/>
    </xf>
    <xf numFmtId="0" fontId="25" fillId="4" borderId="38" xfId="0" applyFont="1" applyFill="1" applyBorder="1" applyAlignment="1">
      <alignment vertical="center"/>
    </xf>
    <xf numFmtId="0" fontId="25" fillId="4" borderId="39" xfId="0" applyFont="1" applyFill="1" applyBorder="1" applyAlignment="1">
      <alignment vertical="center"/>
    </xf>
    <xf numFmtId="0" fontId="25" fillId="4" borderId="40" xfId="0" applyFont="1" applyFill="1" applyBorder="1" applyAlignment="1">
      <alignment vertical="center"/>
    </xf>
    <xf numFmtId="0" fontId="16" fillId="0" borderId="41" xfId="0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42" xfId="0" applyFont="1" applyFill="1" applyBorder="1" applyAlignment="1">
      <alignment vertical="center"/>
    </xf>
    <xf numFmtId="0" fontId="26" fillId="0" borderId="43" xfId="0" applyFont="1" applyFill="1" applyBorder="1" applyAlignment="1">
      <alignment vertical="center"/>
    </xf>
    <xf numFmtId="0" fontId="26" fillId="0" borderId="44" xfId="0" applyFont="1" applyFill="1" applyBorder="1" applyAlignment="1">
      <alignment vertical="center"/>
    </xf>
    <xf numFmtId="0" fontId="26" fillId="0" borderId="45" xfId="0" applyFont="1" applyFill="1" applyBorder="1" applyAlignment="1">
      <alignment vertical="center"/>
    </xf>
    <xf numFmtId="0" fontId="16" fillId="0" borderId="46" xfId="0" applyFont="1" applyBorder="1" applyAlignment="1">
      <alignment horizontal="center" vertical="center"/>
    </xf>
    <xf numFmtId="0" fontId="26" fillId="0" borderId="47" xfId="0" applyFont="1" applyFill="1" applyBorder="1" applyAlignment="1">
      <alignment vertical="center"/>
    </xf>
    <xf numFmtId="0" fontId="26" fillId="0" borderId="48" xfId="0" applyFont="1" applyFill="1" applyBorder="1" applyAlignment="1">
      <alignment vertical="center"/>
    </xf>
    <xf numFmtId="0" fontId="26" fillId="0" borderId="49" xfId="0" applyFont="1" applyFill="1" applyBorder="1" applyAlignment="1">
      <alignment vertical="center"/>
    </xf>
    <xf numFmtId="0" fontId="26" fillId="0" borderId="50" xfId="0" applyFont="1" applyFill="1" applyBorder="1" applyAlignment="1">
      <alignment vertical="center"/>
    </xf>
    <xf numFmtId="0" fontId="26" fillId="0" borderId="51" xfId="0" applyFont="1" applyFill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0" fontId="26" fillId="0" borderId="33" xfId="0" applyFont="1" applyFill="1" applyBorder="1" applyAlignment="1">
      <alignment vertical="center"/>
    </xf>
    <xf numFmtId="0" fontId="26" fillId="0" borderId="38" xfId="0" applyFont="1" applyFill="1" applyBorder="1" applyAlignment="1">
      <alignment vertical="center"/>
    </xf>
    <xf numFmtId="0" fontId="26" fillId="0" borderId="39" xfId="0" applyFont="1" applyFill="1" applyBorder="1" applyAlignment="1">
      <alignment vertical="center"/>
    </xf>
    <xf numFmtId="0" fontId="26" fillId="0" borderId="52" xfId="0" applyFont="1" applyFill="1" applyBorder="1" applyAlignment="1">
      <alignment vertical="center"/>
    </xf>
    <xf numFmtId="0" fontId="26" fillId="0" borderId="53" xfId="0" applyFont="1" applyFill="1" applyBorder="1" applyAlignment="1">
      <alignment vertical="center"/>
    </xf>
    <xf numFmtId="0" fontId="3" fillId="0" borderId="54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54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4" fillId="3" borderId="27" xfId="0" applyFont="1" applyFill="1" applyBorder="1" applyAlignment="1">
      <alignment vertical="center"/>
    </xf>
    <xf numFmtId="0" fontId="4" fillId="3" borderId="28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horizontal="left" vertical="center"/>
    </xf>
    <xf numFmtId="0" fontId="10" fillId="5" borderId="55" xfId="0" applyFont="1" applyFill="1" applyBorder="1" applyAlignment="1">
      <alignment horizontal="left" vertical="center"/>
    </xf>
    <xf numFmtId="0" fontId="21" fillId="5" borderId="56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21" fillId="5" borderId="57" xfId="0" applyFont="1" applyFill="1" applyBorder="1" applyAlignment="1">
      <alignment vertical="center"/>
    </xf>
    <xf numFmtId="0" fontId="10" fillId="5" borderId="6" xfId="0" applyFont="1" applyFill="1" applyBorder="1" applyAlignment="1">
      <alignment horizontal="left" vertical="center"/>
    </xf>
    <xf numFmtId="0" fontId="4" fillId="5" borderId="12" xfId="0" applyFont="1" applyFill="1" applyBorder="1" applyAlignment="1">
      <alignment vertical="center"/>
    </xf>
    <xf numFmtId="0" fontId="21" fillId="5" borderId="27" xfId="0" applyFont="1" applyFill="1" applyBorder="1" applyAlignment="1">
      <alignment vertical="center"/>
    </xf>
    <xf numFmtId="0" fontId="10" fillId="5" borderId="14" xfId="0" applyFont="1" applyFill="1" applyBorder="1" applyAlignment="1">
      <alignment horizontal="left" vertical="center"/>
    </xf>
    <xf numFmtId="0" fontId="21" fillId="5" borderId="58" xfId="0" applyFont="1" applyFill="1" applyBorder="1" applyAlignment="1">
      <alignment vertical="center"/>
    </xf>
    <xf numFmtId="0" fontId="21" fillId="5" borderId="28" xfId="0" applyFont="1" applyFill="1" applyBorder="1" applyAlignment="1">
      <alignment vertical="center"/>
    </xf>
    <xf numFmtId="0" fontId="4" fillId="5" borderId="13" xfId="0" applyFont="1" applyFill="1" applyBorder="1" applyAlignment="1">
      <alignment vertical="center"/>
    </xf>
    <xf numFmtId="0" fontId="21" fillId="5" borderId="30" xfId="0" applyFont="1" applyFill="1" applyBorder="1" applyAlignment="1">
      <alignment vertical="center"/>
    </xf>
    <xf numFmtId="0" fontId="21" fillId="5" borderId="59" xfId="0" applyFont="1" applyFill="1" applyBorder="1" applyAlignment="1">
      <alignment vertical="center"/>
    </xf>
    <xf numFmtId="0" fontId="21" fillId="5" borderId="29" xfId="0" applyFont="1" applyFill="1" applyBorder="1" applyAlignment="1">
      <alignment vertical="center"/>
    </xf>
    <xf numFmtId="0" fontId="21" fillId="5" borderId="32" xfId="0" applyFont="1" applyFill="1" applyBorder="1" applyAlignment="1">
      <alignment vertical="center"/>
    </xf>
    <xf numFmtId="0" fontId="12" fillId="0" borderId="60" xfId="0" applyFont="1" applyFill="1" applyBorder="1" applyAlignment="1">
      <alignment horizontal="center" vertical="center"/>
    </xf>
    <xf numFmtId="0" fontId="18" fillId="0" borderId="61" xfId="0" applyFont="1" applyBorder="1" applyAlignment="1">
      <alignment horizontal="left"/>
    </xf>
    <xf numFmtId="0" fontId="29" fillId="0" borderId="62" xfId="0" applyFont="1" applyBorder="1" applyAlignment="1">
      <alignment vertical="top"/>
    </xf>
    <xf numFmtId="0" fontId="28" fillId="0" borderId="0" xfId="0" applyFont="1" applyAlignment="1">
      <alignment vertical="center"/>
    </xf>
    <xf numFmtId="0" fontId="15" fillId="2" borderId="63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28" fillId="0" borderId="64" xfId="0" applyFont="1" applyBorder="1" applyAlignment="1">
      <alignment horizontal="center" vertical="center"/>
    </xf>
    <xf numFmtId="0" fontId="28" fillId="0" borderId="63" xfId="0" applyFont="1" applyFill="1" applyBorder="1" applyAlignment="1">
      <alignment horizontal="left" vertical="center"/>
    </xf>
    <xf numFmtId="0" fontId="28" fillId="0" borderId="63" xfId="0" applyFont="1" applyFill="1" applyBorder="1" applyAlignment="1">
      <alignment horizontal="center" vertical="center"/>
    </xf>
    <xf numFmtId="176" fontId="28" fillId="0" borderId="63" xfId="0" applyNumberFormat="1" applyFont="1" applyFill="1" applyBorder="1" applyAlignment="1">
      <alignment horizontal="center" vertical="center"/>
    </xf>
    <xf numFmtId="14" fontId="28" fillId="0" borderId="63" xfId="0" applyNumberFormat="1" applyFont="1" applyFill="1" applyBorder="1" applyAlignment="1">
      <alignment horizontal="center" vertical="center" wrapText="1"/>
    </xf>
    <xf numFmtId="41" fontId="28" fillId="0" borderId="63" xfId="1" applyFont="1" applyFill="1" applyBorder="1" applyAlignment="1">
      <alignment horizontal="center" vertical="center"/>
    </xf>
    <xf numFmtId="41" fontId="28" fillId="0" borderId="63" xfId="1" applyFont="1" applyFill="1" applyBorder="1" applyAlignment="1">
      <alignment horizontal="right" vertical="center"/>
    </xf>
    <xf numFmtId="41" fontId="28" fillId="0" borderId="63" xfId="1" applyFont="1" applyFill="1" applyBorder="1" applyAlignment="1">
      <alignment vertical="center"/>
    </xf>
    <xf numFmtId="176" fontId="28" fillId="0" borderId="65" xfId="0" applyNumberFormat="1" applyFont="1" applyFill="1" applyBorder="1" applyAlignment="1">
      <alignment horizontal="center" vertical="center"/>
    </xf>
    <xf numFmtId="14" fontId="28" fillId="0" borderId="63" xfId="0" applyNumberFormat="1" applyFont="1" applyFill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67" xfId="0" applyFont="1" applyFill="1" applyBorder="1" applyAlignment="1">
      <alignment horizontal="left" vertical="center"/>
    </xf>
    <xf numFmtId="0" fontId="28" fillId="0" borderId="67" xfId="0" applyFont="1" applyFill="1" applyBorder="1" applyAlignment="1">
      <alignment horizontal="center" vertical="center"/>
    </xf>
    <xf numFmtId="176" fontId="28" fillId="0" borderId="67" xfId="0" applyNumberFormat="1" applyFont="1" applyFill="1" applyBorder="1" applyAlignment="1">
      <alignment horizontal="center" vertical="center"/>
    </xf>
    <xf numFmtId="14" fontId="28" fillId="0" borderId="67" xfId="0" applyNumberFormat="1" applyFont="1" applyFill="1" applyBorder="1" applyAlignment="1">
      <alignment horizontal="center" vertical="center"/>
    </xf>
    <xf numFmtId="41" fontId="28" fillId="0" borderId="67" xfId="1" applyFont="1" applyFill="1" applyBorder="1" applyAlignment="1">
      <alignment horizontal="center" vertical="center"/>
    </xf>
    <xf numFmtId="41" fontId="28" fillId="0" borderId="67" xfId="1" applyFont="1" applyFill="1" applyBorder="1" applyAlignment="1">
      <alignment vertical="center"/>
    </xf>
    <xf numFmtId="0" fontId="18" fillId="0" borderId="0" xfId="0" applyFont="1" applyBorder="1" applyAlignment="1">
      <alignment horizontal="left"/>
    </xf>
    <xf numFmtId="0" fontId="16" fillId="0" borderId="0" xfId="0" applyFont="1" applyBorder="1" applyAlignment="1">
      <alignment vertical="center"/>
    </xf>
    <xf numFmtId="176" fontId="4" fillId="0" borderId="65" xfId="0" applyNumberFormat="1" applyFont="1" applyFill="1" applyBorder="1" applyAlignment="1">
      <alignment horizontal="center" vertical="center"/>
    </xf>
    <xf numFmtId="176" fontId="4" fillId="0" borderId="68" xfId="0" applyNumberFormat="1" applyFont="1" applyFill="1" applyBorder="1" applyAlignment="1">
      <alignment horizontal="center" vertical="center" wrapText="1"/>
    </xf>
    <xf numFmtId="0" fontId="24" fillId="2" borderId="69" xfId="0" applyFont="1" applyFill="1" applyBorder="1" applyAlignment="1">
      <alignment horizontal="center" vertical="center"/>
    </xf>
    <xf numFmtId="0" fontId="24" fillId="2" borderId="7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24" fillId="2" borderId="71" xfId="0" applyFont="1" applyFill="1" applyBorder="1" applyAlignment="1">
      <alignment horizontal="center" vertical="center"/>
    </xf>
    <xf numFmtId="0" fontId="24" fillId="2" borderId="72" xfId="0" applyFont="1" applyFill="1" applyBorder="1" applyAlignment="1">
      <alignment horizontal="center" vertical="center"/>
    </xf>
    <xf numFmtId="0" fontId="24" fillId="2" borderId="73" xfId="0" applyFont="1" applyFill="1" applyBorder="1" applyAlignment="1">
      <alignment horizontal="center" vertical="center"/>
    </xf>
    <xf numFmtId="0" fontId="24" fillId="2" borderId="74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2" borderId="75" xfId="0" applyFont="1" applyFill="1" applyBorder="1" applyAlignment="1">
      <alignment horizontal="center" vertical="center"/>
    </xf>
    <xf numFmtId="0" fontId="9" fillId="2" borderId="76" xfId="0" applyFont="1" applyFill="1" applyBorder="1" applyAlignment="1">
      <alignment horizontal="center" vertical="center"/>
    </xf>
    <xf numFmtId="0" fontId="3" fillId="5" borderId="82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0" fontId="3" fillId="5" borderId="6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0" borderId="77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3" fillId="2" borderId="71" xfId="0" applyFont="1" applyFill="1" applyBorder="1" applyAlignment="1">
      <alignment horizontal="center" vertical="center"/>
    </xf>
    <xf numFmtId="0" fontId="3" fillId="2" borderId="72" xfId="0" applyFont="1" applyFill="1" applyBorder="1" applyAlignment="1">
      <alignment horizontal="center" vertical="center"/>
    </xf>
    <xf numFmtId="0" fontId="3" fillId="2" borderId="73" xfId="0" applyFont="1" applyFill="1" applyBorder="1" applyAlignment="1">
      <alignment horizontal="center" vertical="center"/>
    </xf>
    <xf numFmtId="0" fontId="3" fillId="2" borderId="78" xfId="0" applyFont="1" applyFill="1" applyBorder="1" applyAlignment="1">
      <alignment horizontal="center" vertical="center"/>
    </xf>
    <xf numFmtId="0" fontId="3" fillId="2" borderId="7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0" fontId="3" fillId="2" borderId="8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2" borderId="75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13" fillId="0" borderId="83" xfId="0" applyFont="1" applyFill="1" applyBorder="1" applyAlignment="1">
      <alignment horizontal="center" vertical="center"/>
    </xf>
    <xf numFmtId="0" fontId="13" fillId="0" borderId="84" xfId="0" applyFont="1" applyFill="1" applyBorder="1" applyAlignment="1">
      <alignment horizontal="center" vertical="center"/>
    </xf>
    <xf numFmtId="0" fontId="12" fillId="2" borderId="71" xfId="0" applyFont="1" applyFill="1" applyBorder="1" applyAlignment="1">
      <alignment horizontal="center" vertical="center"/>
    </xf>
    <xf numFmtId="0" fontId="12" fillId="2" borderId="72" xfId="0" applyFont="1" applyFill="1" applyBorder="1" applyAlignment="1">
      <alignment horizontal="center" vertical="center"/>
    </xf>
    <xf numFmtId="0" fontId="12" fillId="2" borderId="73" xfId="0" applyFont="1" applyFill="1" applyBorder="1" applyAlignment="1">
      <alignment horizontal="center" vertical="center"/>
    </xf>
    <xf numFmtId="0" fontId="12" fillId="2" borderId="74" xfId="0" applyFont="1" applyFill="1" applyBorder="1" applyAlignment="1">
      <alignment horizontal="center" vertical="center"/>
    </xf>
    <xf numFmtId="0" fontId="20" fillId="4" borderId="85" xfId="0" applyFont="1" applyFill="1" applyBorder="1" applyAlignment="1">
      <alignment horizontal="center" vertical="center"/>
    </xf>
    <xf numFmtId="0" fontId="20" fillId="4" borderId="86" xfId="0" applyFont="1" applyFill="1" applyBorder="1" applyAlignment="1">
      <alignment horizontal="center" vertical="center"/>
    </xf>
    <xf numFmtId="0" fontId="12" fillId="2" borderId="87" xfId="0" applyFont="1" applyFill="1" applyBorder="1" applyAlignment="1">
      <alignment horizontal="center" vertical="center"/>
    </xf>
    <xf numFmtId="0" fontId="12" fillId="2" borderId="88" xfId="0" applyFont="1" applyFill="1" applyBorder="1" applyAlignment="1">
      <alignment horizontal="center" vertical="center"/>
    </xf>
    <xf numFmtId="0" fontId="12" fillId="2" borderId="89" xfId="0" applyFont="1" applyFill="1" applyBorder="1" applyAlignment="1">
      <alignment horizontal="center" vertical="center"/>
    </xf>
    <xf numFmtId="0" fontId="12" fillId="2" borderId="90" xfId="0" applyFont="1" applyFill="1" applyBorder="1" applyAlignment="1">
      <alignment horizontal="center" vertical="center"/>
    </xf>
    <xf numFmtId="0" fontId="15" fillId="2" borderId="91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center" vertical="center" wrapText="1"/>
    </xf>
    <xf numFmtId="0" fontId="5" fillId="2" borderId="91" xfId="0" applyFont="1" applyFill="1" applyBorder="1" applyAlignment="1">
      <alignment horizontal="center" vertical="center"/>
    </xf>
    <xf numFmtId="0" fontId="15" fillId="2" borderId="92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center" vertical="center"/>
    </xf>
    <xf numFmtId="0" fontId="15" fillId="2" borderId="93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B1:R22"/>
  <sheetViews>
    <sheetView zoomScaleNormal="100" zoomScaleSheetLayoutView="100" workbookViewId="0">
      <selection activeCell="E21" sqref="E21"/>
    </sheetView>
  </sheetViews>
  <sheetFormatPr defaultRowHeight="13.5" x14ac:dyDescent="0.15"/>
  <cols>
    <col min="1" max="1" width="1.33203125" customWidth="1"/>
    <col min="2" max="2" width="15.6640625" customWidth="1"/>
    <col min="3" max="3" width="7.21875" customWidth="1"/>
    <col min="4" max="18" width="4.33203125" customWidth="1"/>
    <col min="19" max="23" width="6" customWidth="1"/>
  </cols>
  <sheetData>
    <row r="1" spans="2:18" ht="46.5" customHeight="1" x14ac:dyDescent="0.15">
      <c r="B1" s="166" t="s">
        <v>26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6" spans="2:18" ht="29.25" customHeight="1" x14ac:dyDescent="0.15">
      <c r="B6" s="12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2:18" ht="13.5" customHeight="1" x14ac:dyDescent="0.15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2:18" ht="20.25" customHeight="1" thickBot="1" x14ac:dyDescent="0.3">
      <c r="B8" s="44"/>
      <c r="C8" s="13"/>
      <c r="D8" s="13"/>
      <c r="E8" s="13"/>
      <c r="F8" s="13"/>
      <c r="G8" s="1"/>
      <c r="H8" s="1"/>
      <c r="I8" s="1"/>
      <c r="J8" s="1"/>
      <c r="L8" s="1"/>
      <c r="M8" s="1"/>
      <c r="N8" s="1"/>
      <c r="O8" s="1"/>
      <c r="P8" s="161" t="s">
        <v>9</v>
      </c>
      <c r="Q8" s="161"/>
      <c r="R8" s="161"/>
    </row>
    <row r="9" spans="2:18" ht="29.25" customHeight="1" x14ac:dyDescent="0.15">
      <c r="B9" s="167" t="s">
        <v>35</v>
      </c>
      <c r="C9" s="159" t="s">
        <v>36</v>
      </c>
      <c r="D9" s="162" t="s">
        <v>37</v>
      </c>
      <c r="E9" s="163"/>
      <c r="F9" s="163"/>
      <c r="G9" s="163"/>
      <c r="H9" s="164"/>
      <c r="I9" s="162" t="s">
        <v>38</v>
      </c>
      <c r="J9" s="163"/>
      <c r="K9" s="163"/>
      <c r="L9" s="163"/>
      <c r="M9" s="164"/>
      <c r="N9" s="162" t="s">
        <v>27</v>
      </c>
      <c r="O9" s="163"/>
      <c r="P9" s="163"/>
      <c r="Q9" s="163"/>
      <c r="R9" s="165"/>
    </row>
    <row r="10" spans="2:18" ht="29.25" customHeight="1" thickBot="1" x14ac:dyDescent="0.2">
      <c r="B10" s="168"/>
      <c r="C10" s="160"/>
      <c r="D10" s="74" t="s">
        <v>39</v>
      </c>
      <c r="E10" s="75" t="s">
        <v>40</v>
      </c>
      <c r="F10" s="75" t="s">
        <v>41</v>
      </c>
      <c r="G10" s="75" t="s">
        <v>42</v>
      </c>
      <c r="H10" s="76" t="s">
        <v>43</v>
      </c>
      <c r="I10" s="74" t="s">
        <v>39</v>
      </c>
      <c r="J10" s="75" t="s">
        <v>40</v>
      </c>
      <c r="K10" s="75" t="s">
        <v>41</v>
      </c>
      <c r="L10" s="75" t="s">
        <v>42</v>
      </c>
      <c r="M10" s="76" t="s">
        <v>43</v>
      </c>
      <c r="N10" s="74" t="s">
        <v>39</v>
      </c>
      <c r="O10" s="75" t="s">
        <v>40</v>
      </c>
      <c r="P10" s="75" t="s">
        <v>41</v>
      </c>
      <c r="Q10" s="75" t="s">
        <v>42</v>
      </c>
      <c r="R10" s="77" t="s">
        <v>43</v>
      </c>
    </row>
    <row r="11" spans="2:18" ht="29.25" customHeight="1" thickTop="1" thickBot="1" x14ac:dyDescent="0.2">
      <c r="B11" s="78" t="s">
        <v>44</v>
      </c>
      <c r="C11" s="79">
        <f>SUM(D11+I11+N11)</f>
        <v>8</v>
      </c>
      <c r="D11" s="80">
        <f>SUM(E11:H11)</f>
        <v>1</v>
      </c>
      <c r="E11" s="81">
        <f>SUM(E12:E15)</f>
        <v>1</v>
      </c>
      <c r="F11" s="81">
        <f>SUM(F12:F15)</f>
        <v>0</v>
      </c>
      <c r="G11" s="81">
        <f>SUM(G12:G15)</f>
        <v>0</v>
      </c>
      <c r="H11" s="81">
        <f>SUM(H12:H15)</f>
        <v>0</v>
      </c>
      <c r="I11" s="80">
        <f>SUM(J11:M11)</f>
        <v>1</v>
      </c>
      <c r="J11" s="81">
        <f>SUM(J12:J15)</f>
        <v>0</v>
      </c>
      <c r="K11" s="81">
        <f>SUM(K12:K15)</f>
        <v>0</v>
      </c>
      <c r="L11" s="81">
        <f>SUM(L12:L15)</f>
        <v>1</v>
      </c>
      <c r="M11" s="81">
        <f>SUM(M12:M15)</f>
        <v>0</v>
      </c>
      <c r="N11" s="80">
        <f>SUM(O11:R11)</f>
        <v>6</v>
      </c>
      <c r="O11" s="81">
        <f>SUM(O12:O15)</f>
        <v>0</v>
      </c>
      <c r="P11" s="81">
        <f>SUM(P12:P15)</f>
        <v>0</v>
      </c>
      <c r="Q11" s="81">
        <f>SUM(Q12:Q15)</f>
        <v>6</v>
      </c>
      <c r="R11" s="82">
        <f>SUM(R12:R15)</f>
        <v>0</v>
      </c>
    </row>
    <row r="12" spans="2:18" ht="29.25" customHeight="1" x14ac:dyDescent="0.15">
      <c r="B12" s="83" t="s">
        <v>30</v>
      </c>
      <c r="C12" s="84">
        <f>SUM(D12+I12+N12)</f>
        <v>2</v>
      </c>
      <c r="D12" s="85">
        <f>SUM(E12:H12)</f>
        <v>1</v>
      </c>
      <c r="E12" s="86">
        <v>1</v>
      </c>
      <c r="F12" s="86"/>
      <c r="G12" s="86"/>
      <c r="H12" s="87"/>
      <c r="I12" s="85">
        <f>SUM(J12:M12)</f>
        <v>1</v>
      </c>
      <c r="J12" s="86"/>
      <c r="K12" s="86"/>
      <c r="L12" s="86">
        <v>1</v>
      </c>
      <c r="M12" s="87"/>
      <c r="N12" s="85">
        <f>SUM(O12:R12)</f>
        <v>0</v>
      </c>
      <c r="O12" s="86"/>
      <c r="P12" s="86"/>
      <c r="Q12" s="86"/>
      <c r="R12" s="88"/>
    </row>
    <row r="13" spans="2:18" ht="29.25" customHeight="1" x14ac:dyDescent="0.15">
      <c r="B13" s="89" t="s">
        <v>45</v>
      </c>
      <c r="C13" s="90">
        <f>SUM(D13+I13+N13)</f>
        <v>2</v>
      </c>
      <c r="D13" s="91">
        <f>SUM(E13:H13)</f>
        <v>0</v>
      </c>
      <c r="E13" s="92"/>
      <c r="F13" s="92"/>
      <c r="G13" s="92"/>
      <c r="H13" s="93"/>
      <c r="I13" s="91">
        <f>SUM(J13:M13)</f>
        <v>0</v>
      </c>
      <c r="J13" s="92"/>
      <c r="K13" s="92"/>
      <c r="L13" s="92"/>
      <c r="M13" s="93"/>
      <c r="N13" s="91">
        <f>SUM(O13:R13)</f>
        <v>2</v>
      </c>
      <c r="O13" s="92"/>
      <c r="P13" s="92"/>
      <c r="Q13" s="92">
        <v>2</v>
      </c>
      <c r="R13" s="94"/>
    </row>
    <row r="14" spans="2:18" ht="29.25" customHeight="1" x14ac:dyDescent="0.15">
      <c r="B14" s="89" t="s">
        <v>46</v>
      </c>
      <c r="C14" s="90">
        <f>SUM(D14+I14+N14)</f>
        <v>2</v>
      </c>
      <c r="D14" s="91">
        <f>SUM(E14:H14)</f>
        <v>0</v>
      </c>
      <c r="E14" s="92"/>
      <c r="F14" s="92"/>
      <c r="G14" s="92"/>
      <c r="H14" s="93"/>
      <c r="I14" s="91">
        <f>SUM(J14:M14)</f>
        <v>0</v>
      </c>
      <c r="J14" s="92"/>
      <c r="K14" s="92"/>
      <c r="L14" s="92"/>
      <c r="M14" s="93"/>
      <c r="N14" s="91">
        <f>SUM(O14:R14)</f>
        <v>2</v>
      </c>
      <c r="O14" s="92"/>
      <c r="P14" s="92"/>
      <c r="Q14" s="92">
        <v>2</v>
      </c>
      <c r="R14" s="94"/>
    </row>
    <row r="15" spans="2:18" ht="29.25" customHeight="1" thickBot="1" x14ac:dyDescent="0.2">
      <c r="B15" s="95" t="s">
        <v>47</v>
      </c>
      <c r="C15" s="96">
        <f>SUM(D15+I15+N15)</f>
        <v>2</v>
      </c>
      <c r="D15" s="97">
        <f>SUM(E15:H15)</f>
        <v>0</v>
      </c>
      <c r="E15" s="98"/>
      <c r="F15" s="98"/>
      <c r="G15" s="98"/>
      <c r="H15" s="99"/>
      <c r="I15" s="97">
        <f>SUM(J15:M15)</f>
        <v>0</v>
      </c>
      <c r="J15" s="98"/>
      <c r="K15" s="98"/>
      <c r="L15" s="98"/>
      <c r="M15" s="99"/>
      <c r="N15" s="97">
        <f>SUM(O15:R15)</f>
        <v>2</v>
      </c>
      <c r="O15" s="98"/>
      <c r="P15" s="98"/>
      <c r="Q15" s="98">
        <v>2</v>
      </c>
      <c r="R15" s="100"/>
    </row>
    <row r="16" spans="2:18" ht="29.25" customHeight="1" x14ac:dyDescent="0.15">
      <c r="B16" s="21" t="s">
        <v>94</v>
      </c>
      <c r="C16" s="8"/>
      <c r="D16" s="8"/>
      <c r="E16" s="8"/>
      <c r="F16" s="8"/>
      <c r="G16" s="8"/>
      <c r="H16" s="8"/>
    </row>
    <row r="17" spans="2:2" ht="29.25" customHeight="1" x14ac:dyDescent="0.15">
      <c r="B17" s="21" t="s">
        <v>28</v>
      </c>
    </row>
    <row r="18" spans="2:2" ht="29.25" customHeight="1" x14ac:dyDescent="0.15"/>
    <row r="19" spans="2:2" ht="29.25" customHeight="1" x14ac:dyDescent="0.15">
      <c r="B19" s="66"/>
    </row>
    <row r="20" spans="2:2" ht="7.5" customHeight="1" x14ac:dyDescent="0.15"/>
    <row r="21" spans="2:2" ht="18.75" customHeight="1" x14ac:dyDescent="0.15"/>
    <row r="22" spans="2:2" ht="18.75" customHeight="1" x14ac:dyDescent="0.15"/>
  </sheetData>
  <mergeCells count="7">
    <mergeCell ref="C9:C10"/>
    <mergeCell ref="P8:R8"/>
    <mergeCell ref="I9:M9"/>
    <mergeCell ref="N9:R9"/>
    <mergeCell ref="B1:R1"/>
    <mergeCell ref="B9:B10"/>
    <mergeCell ref="D9:H9"/>
  </mergeCells>
  <phoneticPr fontId="2" type="noConversion"/>
  <pageMargins left="0.49" right="0.37" top="0.77" bottom="0.75" header="0.51181102362204722" footer="0.36"/>
  <pageSetup paperSize="9" scale="90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9"/>
  </sheetPr>
  <dimension ref="A1:S38"/>
  <sheetViews>
    <sheetView zoomScaleNormal="100" zoomScaleSheetLayoutView="77" workbookViewId="0">
      <selection activeCell="D25" sqref="D25"/>
    </sheetView>
  </sheetViews>
  <sheetFormatPr defaultRowHeight="13.5" x14ac:dyDescent="0.15"/>
  <cols>
    <col min="1" max="1" width="1.33203125" customWidth="1"/>
    <col min="2" max="2" width="12.5546875" customWidth="1"/>
    <col min="3" max="3" width="7.44140625" customWidth="1"/>
    <col min="4" max="4" width="7.109375" customWidth="1"/>
    <col min="5" max="19" width="4.6640625" customWidth="1"/>
    <col min="20" max="24" width="6" customWidth="1"/>
  </cols>
  <sheetData>
    <row r="1" spans="1:19" s="14" customFormat="1" x14ac:dyDescent="0.15"/>
    <row r="2" spans="1:19" s="14" customFormat="1" ht="22.5" customHeight="1" x14ac:dyDescent="0.15">
      <c r="B2" s="9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s="14" customFormat="1" ht="6.75" customHeight="1" x14ac:dyDescent="0.15">
      <c r="A3" s="4"/>
      <c r="B3" s="4"/>
      <c r="C3" s="4"/>
      <c r="D3" s="7"/>
      <c r="E3" s="5"/>
      <c r="F3" s="5"/>
      <c r="G3" s="5"/>
      <c r="H3" s="52"/>
      <c r="I3" s="6"/>
      <c r="J3" s="5"/>
      <c r="K3" s="5"/>
      <c r="M3" s="6"/>
      <c r="N3" s="5"/>
      <c r="O3" s="53"/>
      <c r="P3" s="53"/>
      <c r="Q3" s="53"/>
      <c r="R3" s="53"/>
      <c r="S3" s="53"/>
    </row>
    <row r="4" spans="1:19" s="14" customFormat="1" ht="17.25" customHeight="1" thickBot="1" x14ac:dyDescent="0.2">
      <c r="B4" s="43"/>
      <c r="C4" s="43"/>
      <c r="D4" s="43"/>
      <c r="E4" s="43"/>
      <c r="F4" s="43"/>
      <c r="G4" s="43"/>
      <c r="H4" s="5"/>
      <c r="I4" s="5"/>
      <c r="J4" s="5"/>
      <c r="K4" s="5"/>
      <c r="M4" s="5"/>
      <c r="N4" s="5"/>
      <c r="O4" s="5"/>
      <c r="P4" s="5"/>
      <c r="Q4" s="181" t="s">
        <v>1</v>
      </c>
      <c r="R4" s="181"/>
      <c r="S4" s="181"/>
    </row>
    <row r="5" spans="1:19" s="14" customFormat="1" ht="18.75" customHeight="1" x14ac:dyDescent="0.15">
      <c r="B5" s="186" t="s">
        <v>29</v>
      </c>
      <c r="C5" s="179" t="s">
        <v>24</v>
      </c>
      <c r="D5" s="183"/>
      <c r="E5" s="176" t="s">
        <v>2</v>
      </c>
      <c r="F5" s="177"/>
      <c r="G5" s="177"/>
      <c r="H5" s="177"/>
      <c r="I5" s="178"/>
      <c r="J5" s="176" t="s">
        <v>3</v>
      </c>
      <c r="K5" s="177"/>
      <c r="L5" s="177"/>
      <c r="M5" s="177"/>
      <c r="N5" s="178"/>
      <c r="O5" s="179" t="s">
        <v>27</v>
      </c>
      <c r="P5" s="177"/>
      <c r="Q5" s="177"/>
      <c r="R5" s="177"/>
      <c r="S5" s="180"/>
    </row>
    <row r="6" spans="1:19" s="14" customFormat="1" ht="18.75" customHeight="1" thickBot="1" x14ac:dyDescent="0.2">
      <c r="B6" s="187"/>
      <c r="C6" s="184"/>
      <c r="D6" s="185"/>
      <c r="E6" s="16" t="s">
        <v>4</v>
      </c>
      <c r="F6" s="15" t="s">
        <v>5</v>
      </c>
      <c r="G6" s="15" t="s">
        <v>6</v>
      </c>
      <c r="H6" s="15" t="s">
        <v>7</v>
      </c>
      <c r="I6" s="18" t="s">
        <v>8</v>
      </c>
      <c r="J6" s="16" t="s">
        <v>4</v>
      </c>
      <c r="K6" s="15" t="s">
        <v>5</v>
      </c>
      <c r="L6" s="15" t="s">
        <v>6</v>
      </c>
      <c r="M6" s="15" t="s">
        <v>7</v>
      </c>
      <c r="N6" s="18" t="s">
        <v>8</v>
      </c>
      <c r="O6" s="17" t="s">
        <v>4</v>
      </c>
      <c r="P6" s="15" t="s">
        <v>5</v>
      </c>
      <c r="Q6" s="15" t="s">
        <v>6</v>
      </c>
      <c r="R6" s="15" t="s">
        <v>7</v>
      </c>
      <c r="S6" s="34" t="s">
        <v>8</v>
      </c>
    </row>
    <row r="7" spans="1:19" s="14" customFormat="1" ht="20.25" customHeight="1" thickTop="1" x14ac:dyDescent="0.15">
      <c r="B7" s="169" t="s">
        <v>48</v>
      </c>
      <c r="C7" s="115" t="s">
        <v>21</v>
      </c>
      <c r="D7" s="116">
        <f t="shared" ref="D7:D21" si="0">SUM(E7+J7+O7)</f>
        <v>0</v>
      </c>
      <c r="E7" s="117">
        <f t="shared" ref="E7:E21" si="1">SUM(F7:I7)</f>
        <v>0</v>
      </c>
      <c r="F7" s="118">
        <f>F8-F9</f>
        <v>0</v>
      </c>
      <c r="G7" s="118">
        <f>G8-G9</f>
        <v>0</v>
      </c>
      <c r="H7" s="118">
        <f>H8-H9</f>
        <v>0</v>
      </c>
      <c r="I7" s="118">
        <f>I8-I9</f>
        <v>0</v>
      </c>
      <c r="J7" s="117">
        <f t="shared" ref="J7:J21" si="2">SUM(K7:N7)</f>
        <v>0</v>
      </c>
      <c r="K7" s="118">
        <f>K8-K9</f>
        <v>0</v>
      </c>
      <c r="L7" s="118">
        <f>L8-L9</f>
        <v>0</v>
      </c>
      <c r="M7" s="118">
        <f>M8-M9</f>
        <v>0</v>
      </c>
      <c r="N7" s="118">
        <f>N8-N9</f>
        <v>0</v>
      </c>
      <c r="O7" s="117">
        <f t="shared" ref="O7:O21" si="3">SUM(P7:S7)</f>
        <v>0</v>
      </c>
      <c r="P7" s="118">
        <f>P8-P9</f>
        <v>0</v>
      </c>
      <c r="Q7" s="118">
        <f>Q8-Q9</f>
        <v>0</v>
      </c>
      <c r="R7" s="118">
        <f>R8-R9</f>
        <v>0</v>
      </c>
      <c r="S7" s="127">
        <f>S8-S9</f>
        <v>0</v>
      </c>
    </row>
    <row r="8" spans="1:19" s="14" customFormat="1" ht="20.25" customHeight="1" x14ac:dyDescent="0.15">
      <c r="B8" s="170"/>
      <c r="C8" s="119">
        <v>1211.8</v>
      </c>
      <c r="D8" s="124">
        <f t="shared" si="0"/>
        <v>8</v>
      </c>
      <c r="E8" s="120">
        <f t="shared" si="1"/>
        <v>1</v>
      </c>
      <c r="F8" s="121">
        <f t="shared" ref="F8:I9" si="4">F11+F14+F17+F20</f>
        <v>1</v>
      </c>
      <c r="G8" s="121">
        <f t="shared" si="4"/>
        <v>0</v>
      </c>
      <c r="H8" s="121">
        <f t="shared" si="4"/>
        <v>0</v>
      </c>
      <c r="I8" s="121">
        <f t="shared" si="4"/>
        <v>0</v>
      </c>
      <c r="J8" s="120">
        <f t="shared" si="2"/>
        <v>1</v>
      </c>
      <c r="K8" s="121">
        <f t="shared" ref="K8:N9" si="5">K11+K14+K17+K20</f>
        <v>0</v>
      </c>
      <c r="L8" s="121">
        <f t="shared" si="5"/>
        <v>0</v>
      </c>
      <c r="M8" s="121">
        <f t="shared" si="5"/>
        <v>1</v>
      </c>
      <c r="N8" s="121">
        <f t="shared" si="5"/>
        <v>0</v>
      </c>
      <c r="O8" s="120">
        <f t="shared" si="3"/>
        <v>6</v>
      </c>
      <c r="P8" s="121">
        <f t="shared" ref="P8:S9" si="6">P11+P14+P17+P20</f>
        <v>0</v>
      </c>
      <c r="Q8" s="121">
        <f t="shared" si="6"/>
        <v>0</v>
      </c>
      <c r="R8" s="121">
        <f t="shared" si="6"/>
        <v>6</v>
      </c>
      <c r="S8" s="128">
        <f t="shared" si="6"/>
        <v>0</v>
      </c>
    </row>
    <row r="9" spans="1:19" s="14" customFormat="1" ht="20.25" customHeight="1" thickBot="1" x14ac:dyDescent="0.2">
      <c r="B9" s="171"/>
      <c r="C9" s="122" t="s">
        <v>49</v>
      </c>
      <c r="D9" s="123">
        <f t="shared" si="0"/>
        <v>8</v>
      </c>
      <c r="E9" s="125">
        <f t="shared" si="1"/>
        <v>1</v>
      </c>
      <c r="F9" s="126">
        <f t="shared" si="4"/>
        <v>1</v>
      </c>
      <c r="G9" s="126">
        <f t="shared" si="4"/>
        <v>0</v>
      </c>
      <c r="H9" s="126">
        <f t="shared" si="4"/>
        <v>0</v>
      </c>
      <c r="I9" s="126">
        <f t="shared" si="4"/>
        <v>0</v>
      </c>
      <c r="J9" s="125">
        <f t="shared" si="2"/>
        <v>1</v>
      </c>
      <c r="K9" s="126">
        <f t="shared" si="5"/>
        <v>0</v>
      </c>
      <c r="L9" s="126">
        <f t="shared" si="5"/>
        <v>0</v>
      </c>
      <c r="M9" s="126">
        <f t="shared" si="5"/>
        <v>1</v>
      </c>
      <c r="N9" s="126">
        <f t="shared" si="5"/>
        <v>0</v>
      </c>
      <c r="O9" s="125">
        <f t="shared" si="3"/>
        <v>6</v>
      </c>
      <c r="P9" s="126">
        <f t="shared" si="6"/>
        <v>0</v>
      </c>
      <c r="Q9" s="126">
        <f t="shared" si="6"/>
        <v>0</v>
      </c>
      <c r="R9" s="126">
        <f t="shared" si="6"/>
        <v>6</v>
      </c>
      <c r="S9" s="129">
        <f t="shared" si="6"/>
        <v>0</v>
      </c>
    </row>
    <row r="10" spans="1:19" s="14" customFormat="1" ht="20.25" customHeight="1" x14ac:dyDescent="0.15">
      <c r="B10" s="172" t="s">
        <v>34</v>
      </c>
      <c r="C10" s="19" t="s">
        <v>17</v>
      </c>
      <c r="D10" s="54">
        <f t="shared" si="0"/>
        <v>0</v>
      </c>
      <c r="E10" s="27">
        <f t="shared" si="1"/>
        <v>0</v>
      </c>
      <c r="F10" s="55">
        <f>SUM(F11-F12)</f>
        <v>0</v>
      </c>
      <c r="G10" s="55">
        <f>SUM(G11-G12)</f>
        <v>0</v>
      </c>
      <c r="H10" s="55">
        <f>SUM(H11-H12)</f>
        <v>0</v>
      </c>
      <c r="I10" s="56">
        <f>SUM(I11-I12)</f>
        <v>0</v>
      </c>
      <c r="J10" s="27">
        <f t="shared" si="2"/>
        <v>0</v>
      </c>
      <c r="K10" s="55">
        <f>SUM(K11-K12)</f>
        <v>0</v>
      </c>
      <c r="L10" s="55">
        <f>SUM(L11-L12)</f>
        <v>0</v>
      </c>
      <c r="M10" s="55">
        <f>SUM(M11-M12)</f>
        <v>0</v>
      </c>
      <c r="N10" s="56">
        <f>SUM(N11-N12)</f>
        <v>0</v>
      </c>
      <c r="O10" s="28">
        <f t="shared" si="3"/>
        <v>0</v>
      </c>
      <c r="P10" s="55">
        <f>SUM(P11-P12)</f>
        <v>0</v>
      </c>
      <c r="Q10" s="55">
        <f>SUM(Q11-Q12)</f>
        <v>0</v>
      </c>
      <c r="R10" s="55">
        <f>SUM(R11-R12)</f>
        <v>0</v>
      </c>
      <c r="S10" s="57">
        <f>SUM(S11-S12)</f>
        <v>0</v>
      </c>
    </row>
    <row r="11" spans="1:19" s="14" customFormat="1" ht="20.25" customHeight="1" x14ac:dyDescent="0.15">
      <c r="B11" s="173"/>
      <c r="C11" s="20" t="s">
        <v>95</v>
      </c>
      <c r="D11" s="58">
        <f t="shared" si="0"/>
        <v>2</v>
      </c>
      <c r="E11" s="29">
        <f t="shared" si="1"/>
        <v>1</v>
      </c>
      <c r="F11" s="59">
        <v>1</v>
      </c>
      <c r="G11" s="59"/>
      <c r="H11" s="59"/>
      <c r="I11" s="60"/>
      <c r="J11" s="29">
        <f t="shared" si="2"/>
        <v>1</v>
      </c>
      <c r="K11" s="59"/>
      <c r="L11" s="59"/>
      <c r="M11" s="59">
        <v>1</v>
      </c>
      <c r="N11" s="60"/>
      <c r="O11" s="30">
        <f t="shared" si="3"/>
        <v>0</v>
      </c>
      <c r="P11" s="59"/>
      <c r="Q11" s="59"/>
      <c r="R11" s="59"/>
      <c r="S11" s="61"/>
    </row>
    <row r="12" spans="1:19" s="14" customFormat="1" ht="20.25" customHeight="1" x14ac:dyDescent="0.15">
      <c r="B12" s="182"/>
      <c r="C12" s="101" t="s">
        <v>49</v>
      </c>
      <c r="D12" s="58">
        <f t="shared" si="0"/>
        <v>2</v>
      </c>
      <c r="E12" s="102">
        <f t="shared" si="1"/>
        <v>1</v>
      </c>
      <c r="F12" s="103">
        <v>1</v>
      </c>
      <c r="G12" s="103"/>
      <c r="H12" s="103"/>
      <c r="I12" s="104"/>
      <c r="J12" s="102">
        <f t="shared" si="2"/>
        <v>1</v>
      </c>
      <c r="K12" s="103"/>
      <c r="L12" s="103"/>
      <c r="M12" s="103">
        <v>1</v>
      </c>
      <c r="N12" s="104"/>
      <c r="O12" s="105">
        <f t="shared" si="3"/>
        <v>0</v>
      </c>
      <c r="P12" s="103"/>
      <c r="Q12" s="103"/>
      <c r="R12" s="103"/>
      <c r="S12" s="106"/>
    </row>
    <row r="13" spans="1:19" s="14" customFormat="1" ht="20.25" customHeight="1" x14ac:dyDescent="0.15">
      <c r="B13" s="175" t="s">
        <v>31</v>
      </c>
      <c r="C13" s="107" t="s">
        <v>17</v>
      </c>
      <c r="D13" s="108">
        <f t="shared" si="0"/>
        <v>0</v>
      </c>
      <c r="E13" s="109">
        <f t="shared" si="1"/>
        <v>0</v>
      </c>
      <c r="F13" s="110">
        <f>SUM(F14-F15)</f>
        <v>0</v>
      </c>
      <c r="G13" s="110">
        <f>SUM(G14-G15)</f>
        <v>0</v>
      </c>
      <c r="H13" s="110">
        <f>SUM(H14-H15)</f>
        <v>0</v>
      </c>
      <c r="I13" s="111">
        <f>SUM(I14-I15)</f>
        <v>0</v>
      </c>
      <c r="J13" s="109">
        <f t="shared" si="2"/>
        <v>0</v>
      </c>
      <c r="K13" s="110">
        <f>SUM(K14-K15)</f>
        <v>0</v>
      </c>
      <c r="L13" s="110">
        <f>SUM(L14-L15)</f>
        <v>0</v>
      </c>
      <c r="M13" s="110">
        <f>SUM(M14-M15)</f>
        <v>0</v>
      </c>
      <c r="N13" s="111">
        <f>SUM(N14-N15)</f>
        <v>0</v>
      </c>
      <c r="O13" s="112">
        <f t="shared" si="3"/>
        <v>0</v>
      </c>
      <c r="P13" s="110">
        <f>SUM(P14-P15)</f>
        <v>0</v>
      </c>
      <c r="Q13" s="110">
        <f>SUM(Q14-Q15)</f>
        <v>0</v>
      </c>
      <c r="R13" s="110">
        <f>SUM(R14-R15)</f>
        <v>0</v>
      </c>
      <c r="S13" s="113">
        <f>SUM(S14-S15)</f>
        <v>0</v>
      </c>
    </row>
    <row r="14" spans="1:19" s="14" customFormat="1" ht="20.25" customHeight="1" x14ac:dyDescent="0.15">
      <c r="B14" s="173"/>
      <c r="C14" s="20" t="s">
        <v>95</v>
      </c>
      <c r="D14" s="58">
        <f t="shared" si="0"/>
        <v>2</v>
      </c>
      <c r="E14" s="29">
        <f t="shared" si="1"/>
        <v>0</v>
      </c>
      <c r="F14" s="59"/>
      <c r="G14" s="59"/>
      <c r="H14" s="59"/>
      <c r="I14" s="60"/>
      <c r="J14" s="29">
        <f t="shared" si="2"/>
        <v>0</v>
      </c>
      <c r="K14" s="59"/>
      <c r="L14" s="59"/>
      <c r="M14" s="59"/>
      <c r="N14" s="60"/>
      <c r="O14" s="30">
        <f t="shared" si="3"/>
        <v>2</v>
      </c>
      <c r="P14" s="59"/>
      <c r="Q14" s="59"/>
      <c r="R14" s="59">
        <v>2</v>
      </c>
      <c r="S14" s="61"/>
    </row>
    <row r="15" spans="1:19" s="14" customFormat="1" ht="20.25" customHeight="1" x14ac:dyDescent="0.15">
      <c r="B15" s="173"/>
      <c r="C15" s="20" t="s">
        <v>49</v>
      </c>
      <c r="D15" s="58">
        <f t="shared" si="0"/>
        <v>2</v>
      </c>
      <c r="E15" s="29">
        <f t="shared" si="1"/>
        <v>0</v>
      </c>
      <c r="F15" s="59"/>
      <c r="G15" s="59"/>
      <c r="H15" s="59"/>
      <c r="I15" s="60"/>
      <c r="J15" s="29">
        <f t="shared" si="2"/>
        <v>0</v>
      </c>
      <c r="K15" s="59"/>
      <c r="L15" s="59"/>
      <c r="M15" s="59"/>
      <c r="N15" s="60"/>
      <c r="O15" s="30">
        <f t="shared" si="3"/>
        <v>2</v>
      </c>
      <c r="P15" s="59"/>
      <c r="Q15" s="59"/>
      <c r="R15" s="59">
        <v>2</v>
      </c>
      <c r="S15" s="61"/>
    </row>
    <row r="16" spans="1:19" s="14" customFormat="1" ht="20.25" customHeight="1" x14ac:dyDescent="0.15">
      <c r="B16" s="175" t="s">
        <v>32</v>
      </c>
      <c r="C16" s="107" t="s">
        <v>17</v>
      </c>
      <c r="D16" s="108">
        <f t="shared" si="0"/>
        <v>0</v>
      </c>
      <c r="E16" s="109">
        <f t="shared" si="1"/>
        <v>0</v>
      </c>
      <c r="F16" s="110">
        <f>SUM(F17-F18)</f>
        <v>0</v>
      </c>
      <c r="G16" s="110">
        <f>SUM(G17-G18)</f>
        <v>0</v>
      </c>
      <c r="H16" s="110">
        <f>SUM(H17-H18)</f>
        <v>0</v>
      </c>
      <c r="I16" s="111">
        <f>SUM(I17-I18)</f>
        <v>0</v>
      </c>
      <c r="J16" s="109">
        <f t="shared" si="2"/>
        <v>0</v>
      </c>
      <c r="K16" s="110">
        <f>SUM(K17-K18)</f>
        <v>0</v>
      </c>
      <c r="L16" s="110">
        <f>SUM(L17-L18)</f>
        <v>0</v>
      </c>
      <c r="M16" s="110">
        <f>SUM(M17-M18)</f>
        <v>0</v>
      </c>
      <c r="N16" s="111">
        <f>SUM(N17-N18)</f>
        <v>0</v>
      </c>
      <c r="O16" s="112">
        <f t="shared" si="3"/>
        <v>0</v>
      </c>
      <c r="P16" s="110">
        <f>SUM(P17-P18)</f>
        <v>0</v>
      </c>
      <c r="Q16" s="110">
        <f>SUM(Q17-Q18)</f>
        <v>0</v>
      </c>
      <c r="R16" s="110">
        <f>SUM(R17-R18)</f>
        <v>0</v>
      </c>
      <c r="S16" s="113">
        <f>SUM(S17-S18)</f>
        <v>0</v>
      </c>
    </row>
    <row r="17" spans="2:19" s="14" customFormat="1" ht="20.25" customHeight="1" x14ac:dyDescent="0.15">
      <c r="B17" s="173"/>
      <c r="C17" s="20" t="s">
        <v>95</v>
      </c>
      <c r="D17" s="58">
        <f t="shared" si="0"/>
        <v>2</v>
      </c>
      <c r="E17" s="29">
        <f t="shared" si="1"/>
        <v>0</v>
      </c>
      <c r="F17" s="59"/>
      <c r="G17" s="59"/>
      <c r="H17" s="59"/>
      <c r="I17" s="60"/>
      <c r="J17" s="29">
        <f t="shared" si="2"/>
        <v>0</v>
      </c>
      <c r="K17" s="59"/>
      <c r="L17" s="59"/>
      <c r="M17" s="59"/>
      <c r="N17" s="60"/>
      <c r="O17" s="30">
        <f t="shared" si="3"/>
        <v>2</v>
      </c>
      <c r="P17" s="59"/>
      <c r="Q17" s="59"/>
      <c r="R17" s="59">
        <v>2</v>
      </c>
      <c r="S17" s="61"/>
    </row>
    <row r="18" spans="2:19" s="14" customFormat="1" ht="20.25" customHeight="1" x14ac:dyDescent="0.15">
      <c r="B18" s="173"/>
      <c r="C18" s="20" t="s">
        <v>49</v>
      </c>
      <c r="D18" s="58">
        <f t="shared" si="0"/>
        <v>2</v>
      </c>
      <c r="E18" s="29">
        <f t="shared" si="1"/>
        <v>0</v>
      </c>
      <c r="F18" s="59"/>
      <c r="G18" s="59"/>
      <c r="H18" s="59"/>
      <c r="I18" s="60"/>
      <c r="J18" s="29">
        <f t="shared" si="2"/>
        <v>0</v>
      </c>
      <c r="K18" s="59"/>
      <c r="L18" s="59"/>
      <c r="M18" s="59"/>
      <c r="N18" s="60"/>
      <c r="O18" s="30">
        <f t="shared" si="3"/>
        <v>2</v>
      </c>
      <c r="P18" s="59"/>
      <c r="Q18" s="59"/>
      <c r="R18" s="59">
        <v>2</v>
      </c>
      <c r="S18" s="61"/>
    </row>
    <row r="19" spans="2:19" s="14" customFormat="1" ht="20.25" customHeight="1" x14ac:dyDescent="0.15">
      <c r="B19" s="172" t="s">
        <v>33</v>
      </c>
      <c r="C19" s="19" t="s">
        <v>17</v>
      </c>
      <c r="D19" s="108">
        <f t="shared" si="0"/>
        <v>0</v>
      </c>
      <c r="E19" s="27">
        <f t="shared" si="1"/>
        <v>0</v>
      </c>
      <c r="F19" s="55">
        <f>SUM(F20-F21)</f>
        <v>0</v>
      </c>
      <c r="G19" s="55">
        <f>SUM(G20-G21)</f>
        <v>0</v>
      </c>
      <c r="H19" s="55">
        <f>SUM(H20-H21)</f>
        <v>0</v>
      </c>
      <c r="I19" s="56">
        <f>SUM(I20-I21)</f>
        <v>0</v>
      </c>
      <c r="J19" s="27">
        <f t="shared" si="2"/>
        <v>0</v>
      </c>
      <c r="K19" s="55">
        <f>SUM(K20-K21)</f>
        <v>0</v>
      </c>
      <c r="L19" s="55">
        <f>SUM(L20-L21)</f>
        <v>0</v>
      </c>
      <c r="M19" s="55">
        <f>SUM(M20-M21)</f>
        <v>0</v>
      </c>
      <c r="N19" s="56">
        <f>SUM(N20-N21)</f>
        <v>0</v>
      </c>
      <c r="O19" s="28">
        <f t="shared" si="3"/>
        <v>0</v>
      </c>
      <c r="P19" s="55">
        <f>SUM(P20-P21)</f>
        <v>0</v>
      </c>
      <c r="Q19" s="55">
        <f>SUM(Q20-Q21)</f>
        <v>0</v>
      </c>
      <c r="R19" s="55">
        <f>SUM(R20-R21)</f>
        <v>0</v>
      </c>
      <c r="S19" s="57">
        <f>SUM(S20-S21)</f>
        <v>0</v>
      </c>
    </row>
    <row r="20" spans="2:19" s="14" customFormat="1" ht="20.25" customHeight="1" x14ac:dyDescent="0.15">
      <c r="B20" s="173"/>
      <c r="C20" s="20" t="s">
        <v>95</v>
      </c>
      <c r="D20" s="58">
        <f t="shared" si="0"/>
        <v>2</v>
      </c>
      <c r="E20" s="29">
        <f t="shared" si="1"/>
        <v>0</v>
      </c>
      <c r="F20" s="59"/>
      <c r="G20" s="59"/>
      <c r="H20" s="59"/>
      <c r="I20" s="60"/>
      <c r="J20" s="29">
        <f t="shared" si="2"/>
        <v>0</v>
      </c>
      <c r="K20" s="59"/>
      <c r="L20" s="59"/>
      <c r="M20" s="59"/>
      <c r="N20" s="60"/>
      <c r="O20" s="30">
        <f t="shared" si="3"/>
        <v>2</v>
      </c>
      <c r="P20" s="59"/>
      <c r="Q20" s="59"/>
      <c r="R20" s="59">
        <v>2</v>
      </c>
      <c r="S20" s="61"/>
    </row>
    <row r="21" spans="2:19" s="14" customFormat="1" ht="20.25" customHeight="1" thickBot="1" x14ac:dyDescent="0.2">
      <c r="B21" s="174"/>
      <c r="C21" s="114" t="s">
        <v>49</v>
      </c>
      <c r="D21" s="63">
        <f t="shared" si="0"/>
        <v>2</v>
      </c>
      <c r="E21" s="31">
        <f t="shared" si="1"/>
        <v>0</v>
      </c>
      <c r="F21" s="62"/>
      <c r="G21" s="62"/>
      <c r="H21" s="62"/>
      <c r="I21" s="63"/>
      <c r="J21" s="31">
        <f t="shared" si="2"/>
        <v>0</v>
      </c>
      <c r="K21" s="62"/>
      <c r="L21" s="62"/>
      <c r="M21" s="62"/>
      <c r="N21" s="63"/>
      <c r="O21" s="32">
        <f t="shared" si="3"/>
        <v>2</v>
      </c>
      <c r="P21" s="62"/>
      <c r="Q21" s="62"/>
      <c r="R21" s="62">
        <v>2</v>
      </c>
      <c r="S21" s="64"/>
    </row>
    <row r="22" spans="2:19" s="14" customFormat="1" ht="20.25" customHeight="1" x14ac:dyDescent="0.15"/>
    <row r="23" spans="2:19" s="14" customFormat="1" ht="20.25" customHeight="1" x14ac:dyDescent="0.15"/>
    <row r="24" spans="2:19" s="14" customFormat="1" ht="20.25" customHeight="1" x14ac:dyDescent="0.15"/>
    <row r="25" spans="2:19" s="14" customFormat="1" ht="20.25" customHeight="1" x14ac:dyDescent="0.15"/>
    <row r="26" spans="2:19" s="14" customFormat="1" ht="20.25" customHeight="1" x14ac:dyDescent="0.15"/>
    <row r="27" spans="2:19" s="14" customFormat="1" ht="20.25" customHeight="1" x14ac:dyDescent="0.1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2:19" s="14" customFormat="1" ht="6.75" customHeight="1" x14ac:dyDescent="0.1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2:19" s="14" customFormat="1" ht="19.5" customHeight="1" x14ac:dyDescent="0.1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2:19" s="14" customFormat="1" ht="19.5" customHeight="1" x14ac:dyDescent="0.1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2:19" s="14" customFormat="1" ht="20.25" customHeight="1" x14ac:dyDescent="0.1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2:19" s="14" customFormat="1" ht="28.5" customHeight="1" x14ac:dyDescent="0.1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s="14" customFormat="1" ht="28.5" customHeight="1" x14ac:dyDescent="0.1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2:19" s="14" customFormat="1" ht="18" customHeight="1" x14ac:dyDescent="0.15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2:19" s="14" customFormat="1" x14ac:dyDescent="0.1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2:19" s="14" customFormat="1" x14ac:dyDescent="0.1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2:19" s="14" customFormat="1" x14ac:dyDescent="0.15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2:19" s="14" customFormat="1" x14ac:dyDescent="0.1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</sheetData>
  <mergeCells count="11">
    <mergeCell ref="Q4:S4"/>
    <mergeCell ref="B10:B12"/>
    <mergeCell ref="E5:I5"/>
    <mergeCell ref="C5:D6"/>
    <mergeCell ref="B5:B6"/>
    <mergeCell ref="B7:B9"/>
    <mergeCell ref="B19:B21"/>
    <mergeCell ref="B13:B15"/>
    <mergeCell ref="B16:B18"/>
    <mergeCell ref="J5:N5"/>
    <mergeCell ref="O5:S5"/>
  </mergeCells>
  <phoneticPr fontId="2" type="noConversion"/>
  <pageMargins left="0.63" right="0.11811023622047245" top="0.61" bottom="0.63" header="0.26" footer="0.34"/>
  <pageSetup paperSize="9" scale="80" orientation="landscape" horizontalDpi="300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9"/>
  </sheetPr>
  <dimension ref="B2:S31"/>
  <sheetViews>
    <sheetView zoomScaleNormal="100" workbookViewId="0">
      <selection activeCell="H20" sqref="H20"/>
    </sheetView>
  </sheetViews>
  <sheetFormatPr defaultRowHeight="13.5" x14ac:dyDescent="0.15"/>
  <cols>
    <col min="1" max="1" width="1.33203125" customWidth="1"/>
    <col min="2" max="2" width="12.21875" customWidth="1"/>
    <col min="3" max="3" width="6.109375" customWidth="1"/>
    <col min="4" max="4" width="5.88671875" customWidth="1"/>
    <col min="5" max="19" width="4.88671875" customWidth="1"/>
  </cols>
  <sheetData>
    <row r="2" spans="2:19" s="10" customFormat="1" ht="21" customHeight="1" x14ac:dyDescent="0.15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2:19" s="10" customFormat="1" ht="21" customHeight="1" x14ac:dyDescent="0.15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2:19" s="10" customFormat="1" ht="21" customHeight="1" x14ac:dyDescent="0.15">
      <c r="B4" s="12" t="s">
        <v>50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2:19" ht="21" customHeight="1" thickBot="1" x14ac:dyDescent="0.2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2:19" ht="19.5" customHeight="1" x14ac:dyDescent="0.15">
      <c r="B6" s="186" t="s">
        <v>23</v>
      </c>
      <c r="C6" s="196" t="s">
        <v>25</v>
      </c>
      <c r="D6" s="197"/>
      <c r="E6" s="190" t="s">
        <v>10</v>
      </c>
      <c r="F6" s="191"/>
      <c r="G6" s="191"/>
      <c r="H6" s="191"/>
      <c r="I6" s="192"/>
      <c r="J6" s="190" t="s">
        <v>11</v>
      </c>
      <c r="K6" s="191"/>
      <c r="L6" s="191"/>
      <c r="M6" s="191"/>
      <c r="N6" s="192"/>
      <c r="O6" s="190" t="s">
        <v>27</v>
      </c>
      <c r="P6" s="191"/>
      <c r="Q6" s="191"/>
      <c r="R6" s="191"/>
      <c r="S6" s="193"/>
    </row>
    <row r="7" spans="2:19" s="11" customFormat="1" ht="27.75" customHeight="1" thickBot="1" x14ac:dyDescent="0.2">
      <c r="B7" s="187"/>
      <c r="C7" s="198"/>
      <c r="D7" s="199"/>
      <c r="E7" s="35" t="s">
        <v>12</v>
      </c>
      <c r="F7" s="36" t="s">
        <v>13</v>
      </c>
      <c r="G7" s="36" t="s">
        <v>14</v>
      </c>
      <c r="H7" s="36" t="s">
        <v>15</v>
      </c>
      <c r="I7" s="37" t="s">
        <v>16</v>
      </c>
      <c r="J7" s="35" t="s">
        <v>12</v>
      </c>
      <c r="K7" s="36" t="s">
        <v>13</v>
      </c>
      <c r="L7" s="36" t="s">
        <v>14</v>
      </c>
      <c r="M7" s="36" t="s">
        <v>15</v>
      </c>
      <c r="N7" s="37" t="s">
        <v>16</v>
      </c>
      <c r="O7" s="35" t="s">
        <v>12</v>
      </c>
      <c r="P7" s="36" t="s">
        <v>13</v>
      </c>
      <c r="Q7" s="36" t="s">
        <v>14</v>
      </c>
      <c r="R7" s="36" t="s">
        <v>15</v>
      </c>
      <c r="S7" s="38" t="s">
        <v>16</v>
      </c>
    </row>
    <row r="8" spans="2:19" ht="25.5" customHeight="1" thickTop="1" x14ac:dyDescent="0.15">
      <c r="B8" s="46" t="s">
        <v>20</v>
      </c>
      <c r="C8" s="194">
        <f>C9-C10</f>
        <v>0</v>
      </c>
      <c r="D8" s="195"/>
      <c r="E8" s="47">
        <f t="shared" ref="E8:S8" si="0">E9-E10</f>
        <v>0</v>
      </c>
      <c r="F8" s="48">
        <f t="shared" si="0"/>
        <v>0</v>
      </c>
      <c r="G8" s="48">
        <f t="shared" si="0"/>
        <v>0</v>
      </c>
      <c r="H8" s="48">
        <v>0</v>
      </c>
      <c r="I8" s="49">
        <f t="shared" si="0"/>
        <v>0</v>
      </c>
      <c r="J8" s="47">
        <f t="shared" si="0"/>
        <v>0</v>
      </c>
      <c r="K8" s="48">
        <f t="shared" si="0"/>
        <v>0</v>
      </c>
      <c r="L8" s="48">
        <f t="shared" si="0"/>
        <v>0</v>
      </c>
      <c r="M8" s="48">
        <v>0</v>
      </c>
      <c r="N8" s="49">
        <f t="shared" si="0"/>
        <v>0</v>
      </c>
      <c r="O8" s="47">
        <f t="shared" si="0"/>
        <v>0</v>
      </c>
      <c r="P8" s="48">
        <f t="shared" si="0"/>
        <v>0</v>
      </c>
      <c r="Q8" s="48">
        <f t="shared" si="0"/>
        <v>0</v>
      </c>
      <c r="R8" s="48">
        <f t="shared" si="0"/>
        <v>0</v>
      </c>
      <c r="S8" s="50">
        <f t="shared" si="0"/>
        <v>0</v>
      </c>
    </row>
    <row r="9" spans="2:19" ht="19.5" customHeight="1" x14ac:dyDescent="0.15">
      <c r="B9" s="26" t="s">
        <v>18</v>
      </c>
      <c r="C9" s="188">
        <f>SUM(E9+J9+O9)</f>
        <v>8</v>
      </c>
      <c r="D9" s="189"/>
      <c r="E9" s="22">
        <f>SUM(F9:I9)</f>
        <v>1</v>
      </c>
      <c r="F9" s="23">
        <v>1</v>
      </c>
      <c r="G9" s="23"/>
      <c r="H9" s="23"/>
      <c r="I9" s="24"/>
      <c r="J9" s="22">
        <f>SUM(K9:N9)</f>
        <v>1</v>
      </c>
      <c r="K9" s="23"/>
      <c r="L9" s="23"/>
      <c r="M9" s="23">
        <v>1</v>
      </c>
      <c r="N9" s="24"/>
      <c r="O9" s="22">
        <f>SUM(P9:S9)</f>
        <v>6</v>
      </c>
      <c r="P9" s="23"/>
      <c r="Q9" s="23"/>
      <c r="R9" s="23">
        <v>6</v>
      </c>
      <c r="S9" s="25"/>
    </row>
    <row r="10" spans="2:19" ht="24.75" customHeight="1" thickBot="1" x14ac:dyDescent="0.2">
      <c r="B10" s="130" t="s">
        <v>19</v>
      </c>
      <c r="C10" s="188">
        <f>SUM(E10+J10+O10)</f>
        <v>8</v>
      </c>
      <c r="D10" s="189"/>
      <c r="E10" s="39">
        <f>SUM(F10:I10)</f>
        <v>1</v>
      </c>
      <c r="F10" s="40">
        <v>1</v>
      </c>
      <c r="G10" s="40"/>
      <c r="H10" s="40"/>
      <c r="I10" s="41"/>
      <c r="J10" s="39">
        <f>SUM(K10:N10)</f>
        <v>1</v>
      </c>
      <c r="K10" s="40"/>
      <c r="L10" s="40"/>
      <c r="M10" s="40">
        <v>1</v>
      </c>
      <c r="N10" s="41"/>
      <c r="O10" s="39">
        <f>SUM(P10:S10)</f>
        <v>6</v>
      </c>
      <c r="P10" s="40"/>
      <c r="Q10" s="40"/>
      <c r="R10" s="40">
        <v>6</v>
      </c>
      <c r="S10" s="42"/>
    </row>
    <row r="11" spans="2:19" ht="32.25" customHeight="1" x14ac:dyDescent="0.15">
      <c r="B11" s="131" t="s">
        <v>94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</row>
    <row r="12" spans="2:19" ht="31.5" customHeight="1" thickBot="1" x14ac:dyDescent="0.2">
      <c r="B12" s="132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8"/>
    </row>
    <row r="13" spans="2:19" ht="22.5" customHeight="1" x14ac:dyDescent="0.15">
      <c r="B13" s="45"/>
      <c r="C13" s="33"/>
      <c r="D13" s="33"/>
      <c r="E13" s="33"/>
      <c r="F13" s="33"/>
      <c r="G13" s="33"/>
      <c r="H13" s="33"/>
      <c r="I13" s="33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2:19" ht="21" customHeight="1" x14ac:dyDescent="0.15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2:19" ht="21" customHeight="1" x14ac:dyDescent="0.1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</row>
    <row r="16" spans="2:19" ht="21" customHeight="1" x14ac:dyDescent="0.1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2:19" s="14" customFormat="1" ht="15" customHeight="1" x14ac:dyDescent="0.15"/>
    <row r="18" spans="2:19" s="14" customFormat="1" ht="21" customHeight="1" x14ac:dyDescent="0.15"/>
    <row r="19" spans="2:19" s="45" customFormat="1" x14ac:dyDescent="0.1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2:19" s="14" customFormat="1" x14ac:dyDescent="0.15"/>
    <row r="21" spans="2:19" s="14" customFormat="1" x14ac:dyDescent="0.15"/>
    <row r="22" spans="2:19" s="14" customFormat="1" x14ac:dyDescent="0.15"/>
    <row r="23" spans="2:19" s="14" customFormat="1" x14ac:dyDescent="0.15"/>
    <row r="24" spans="2:19" s="14" customFormat="1" x14ac:dyDescent="0.15"/>
    <row r="25" spans="2:19" s="14" customFormat="1" x14ac:dyDescent="0.15"/>
    <row r="26" spans="2:19" s="14" customFormat="1" x14ac:dyDescent="0.1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2:19" s="14" customFormat="1" x14ac:dyDescent="0.1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2:19" s="14" customFormat="1" x14ac:dyDescent="0.1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2:19" s="14" customFormat="1" x14ac:dyDescent="0.1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2:19" s="14" customFormat="1" x14ac:dyDescent="0.15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2:19" s="14" customFormat="1" x14ac:dyDescent="0.1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</sheetData>
  <mergeCells count="8">
    <mergeCell ref="B6:B7"/>
    <mergeCell ref="C10:D10"/>
    <mergeCell ref="E6:I6"/>
    <mergeCell ref="O6:S6"/>
    <mergeCell ref="C8:D8"/>
    <mergeCell ref="C9:D9"/>
    <mergeCell ref="C6:D7"/>
    <mergeCell ref="J6:N6"/>
  </mergeCells>
  <phoneticPr fontId="2" type="noConversion"/>
  <pageMargins left="0.54" right="0.28000000000000003" top="0.66" bottom="0.47" header="0.36" footer="0.25"/>
  <pageSetup paperSize="9" scale="80" orientation="landscape" horizontalDpi="300" r:id="rId1"/>
  <headerFooter alignWithMargins="0">
    <oddHeader xml:space="preserve">&amp;C 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2"/>
  <sheetViews>
    <sheetView tabSelected="1" zoomScaleNormal="100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B16" sqref="B16"/>
    </sheetView>
  </sheetViews>
  <sheetFormatPr defaultRowHeight="13.5" x14ac:dyDescent="0.15"/>
  <cols>
    <col min="1" max="1" width="1.6640625" style="14" customWidth="1"/>
    <col min="2" max="2" width="10" style="14" customWidth="1"/>
    <col min="3" max="3" width="21.5546875" style="14" customWidth="1"/>
    <col min="4" max="4" width="11.88671875" style="14" bestFit="1" customWidth="1"/>
    <col min="5" max="7" width="10" style="14" customWidth="1"/>
    <col min="8" max="8" width="11.6640625" style="14" customWidth="1"/>
    <col min="9" max="9" width="13.44140625" style="14" bestFit="1" customWidth="1"/>
    <col min="10" max="10" width="10.77734375" style="14" customWidth="1"/>
    <col min="11" max="11" width="10" style="14" customWidth="1"/>
    <col min="12" max="12" width="11.88671875" style="14" customWidth="1"/>
    <col min="13" max="13" width="14.21875" style="14" customWidth="1"/>
    <col min="14" max="14" width="11.77734375" style="14" customWidth="1"/>
    <col min="15" max="15" width="11.109375" style="14" customWidth="1"/>
    <col min="16" max="16" width="10.6640625" style="14" customWidth="1"/>
    <col min="17" max="17" width="10.77734375" style="14" customWidth="1"/>
    <col min="18" max="18" width="10.88671875" style="14" customWidth="1"/>
    <col min="19" max="19" width="11.5546875" style="14" customWidth="1"/>
    <col min="20" max="20" width="15.77734375" style="14" customWidth="1"/>
    <col min="21" max="16384" width="8.88671875" style="14"/>
  </cols>
  <sheetData>
    <row r="1" spans="2:20" ht="19.5" customHeight="1" x14ac:dyDescent="0.15">
      <c r="B1" s="12"/>
      <c r="C1" s="12"/>
      <c r="D1" s="72"/>
      <c r="E1" s="12"/>
      <c r="F1" s="12"/>
      <c r="G1" s="12"/>
      <c r="H1" s="12"/>
      <c r="M1" s="12"/>
      <c r="N1" s="51"/>
      <c r="O1" s="12"/>
      <c r="P1" s="12"/>
      <c r="Q1" s="12"/>
      <c r="R1" s="12"/>
      <c r="S1" s="12"/>
      <c r="T1" s="12"/>
    </row>
    <row r="2" spans="2:20" ht="12.75" customHeight="1" x14ac:dyDescent="0.15">
      <c r="B2" s="12"/>
      <c r="C2" s="12"/>
      <c r="D2" s="72"/>
      <c r="E2" s="12"/>
      <c r="F2" s="12"/>
      <c r="G2" s="12"/>
      <c r="H2" s="12"/>
      <c r="M2" s="12"/>
      <c r="N2" s="51"/>
      <c r="O2" s="12"/>
      <c r="P2" s="12"/>
      <c r="Q2" s="12"/>
      <c r="R2" s="12"/>
      <c r="S2" s="12"/>
      <c r="T2" s="12"/>
    </row>
    <row r="3" spans="2:20" ht="33.75" customHeight="1" x14ac:dyDescent="0.15">
      <c r="B3" s="12" t="s">
        <v>51</v>
      </c>
      <c r="G3" s="73"/>
      <c r="M3" s="12"/>
      <c r="N3" s="51"/>
      <c r="O3" s="12"/>
      <c r="P3" s="12"/>
      <c r="Q3" s="12"/>
      <c r="R3" s="12"/>
      <c r="S3" s="12"/>
      <c r="T3" s="12"/>
    </row>
    <row r="4" spans="2:20" ht="21" customHeight="1" thickBot="1" x14ac:dyDescent="0.2">
      <c r="C4" s="2"/>
      <c r="D4" s="2"/>
      <c r="E4" s="2"/>
      <c r="F4" s="2"/>
      <c r="G4" s="2"/>
      <c r="H4" s="3"/>
      <c r="I4" s="2"/>
      <c r="J4" s="2"/>
      <c r="K4" s="2"/>
      <c r="L4" s="2"/>
      <c r="M4" s="2"/>
    </row>
    <row r="5" spans="2:20" s="133" customFormat="1" ht="46.5" customHeight="1" x14ac:dyDescent="0.15">
      <c r="B5" s="205" t="s">
        <v>52</v>
      </c>
      <c r="C5" s="200" t="s">
        <v>35</v>
      </c>
      <c r="D5" s="202" t="s">
        <v>75</v>
      </c>
      <c r="E5" s="202"/>
      <c r="F5" s="202"/>
      <c r="G5" s="202"/>
      <c r="H5" s="202" t="s">
        <v>76</v>
      </c>
      <c r="I5" s="202"/>
      <c r="J5" s="202"/>
      <c r="K5" s="202"/>
      <c r="L5" s="202"/>
      <c r="M5" s="202"/>
      <c r="N5" s="202" t="s">
        <v>77</v>
      </c>
      <c r="O5" s="202"/>
      <c r="P5" s="202" t="s">
        <v>91</v>
      </c>
      <c r="Q5" s="202"/>
      <c r="R5" s="202"/>
      <c r="S5" s="202"/>
      <c r="T5" s="203" t="s">
        <v>74</v>
      </c>
    </row>
    <row r="6" spans="2:20" s="137" customFormat="1" ht="66.75" customHeight="1" x14ac:dyDescent="0.15">
      <c r="B6" s="206"/>
      <c r="C6" s="201"/>
      <c r="D6" s="134" t="s">
        <v>78</v>
      </c>
      <c r="E6" s="135" t="s">
        <v>79</v>
      </c>
      <c r="F6" s="135" t="s">
        <v>53</v>
      </c>
      <c r="G6" s="134" t="s">
        <v>80</v>
      </c>
      <c r="H6" s="134" t="s">
        <v>81</v>
      </c>
      <c r="I6" s="134" t="s">
        <v>58</v>
      </c>
      <c r="J6" s="134" t="s">
        <v>59</v>
      </c>
      <c r="K6" s="134" t="s">
        <v>82</v>
      </c>
      <c r="L6" s="134" t="s">
        <v>83</v>
      </c>
      <c r="M6" s="134" t="s">
        <v>84</v>
      </c>
      <c r="N6" s="134" t="s">
        <v>85</v>
      </c>
      <c r="O6" s="134" t="s">
        <v>86</v>
      </c>
      <c r="P6" s="136" t="s">
        <v>87</v>
      </c>
      <c r="Q6" s="136" t="s">
        <v>88</v>
      </c>
      <c r="R6" s="136" t="s">
        <v>89</v>
      </c>
      <c r="S6" s="136" t="s">
        <v>90</v>
      </c>
      <c r="T6" s="204"/>
    </row>
    <row r="7" spans="2:20" s="133" customFormat="1" ht="45" customHeight="1" x14ac:dyDescent="0.15">
      <c r="B7" s="138">
        <v>1</v>
      </c>
      <c r="C7" s="139" t="s">
        <v>30</v>
      </c>
      <c r="D7" s="139" t="s">
        <v>37</v>
      </c>
      <c r="E7" s="139" t="s">
        <v>40</v>
      </c>
      <c r="F7" s="139" t="s">
        <v>93</v>
      </c>
      <c r="G7" s="140">
        <v>7</v>
      </c>
      <c r="H7" s="141" t="s">
        <v>56</v>
      </c>
      <c r="I7" s="142">
        <v>39456</v>
      </c>
      <c r="J7" s="143">
        <v>47966</v>
      </c>
      <c r="K7" s="144">
        <v>2656</v>
      </c>
      <c r="L7" s="140" t="s">
        <v>60</v>
      </c>
      <c r="M7" s="139" t="s">
        <v>57</v>
      </c>
      <c r="N7" s="142" t="s">
        <v>71</v>
      </c>
      <c r="O7" s="141">
        <v>64600</v>
      </c>
      <c r="P7" s="145">
        <f>Q7+R7+S7</f>
        <v>5947</v>
      </c>
      <c r="Q7" s="145">
        <v>4943</v>
      </c>
      <c r="R7" s="145">
        <v>468</v>
      </c>
      <c r="S7" s="145">
        <v>536</v>
      </c>
      <c r="T7" s="157" t="s">
        <v>106</v>
      </c>
    </row>
    <row r="8" spans="2:20" s="133" customFormat="1" ht="45" customHeight="1" x14ac:dyDescent="0.15">
      <c r="B8" s="138">
        <v>2</v>
      </c>
      <c r="C8" s="139" t="s">
        <v>30</v>
      </c>
      <c r="D8" s="139" t="s">
        <v>38</v>
      </c>
      <c r="E8" s="139" t="s">
        <v>42</v>
      </c>
      <c r="F8" s="139" t="s">
        <v>54</v>
      </c>
      <c r="G8" s="140">
        <v>7</v>
      </c>
      <c r="H8" s="141" t="s">
        <v>56</v>
      </c>
      <c r="I8" s="147">
        <v>37758</v>
      </c>
      <c r="J8" s="143">
        <v>11934</v>
      </c>
      <c r="K8" s="144">
        <v>2957</v>
      </c>
      <c r="L8" s="141" t="s">
        <v>61</v>
      </c>
      <c r="M8" s="139" t="s">
        <v>92</v>
      </c>
      <c r="N8" s="140" t="s">
        <v>67</v>
      </c>
      <c r="O8" s="141">
        <v>91443</v>
      </c>
      <c r="P8" s="145">
        <f t="shared" ref="P8:P14" si="0">Q8+R8+S8</f>
        <v>2677</v>
      </c>
      <c r="Q8" s="145">
        <v>1657</v>
      </c>
      <c r="R8" s="145">
        <v>601</v>
      </c>
      <c r="S8" s="145">
        <v>419</v>
      </c>
      <c r="T8" s="146" t="s">
        <v>105</v>
      </c>
    </row>
    <row r="9" spans="2:20" s="133" customFormat="1" ht="45" customHeight="1" x14ac:dyDescent="0.15">
      <c r="B9" s="138">
        <v>3</v>
      </c>
      <c r="C9" s="139" t="s">
        <v>96</v>
      </c>
      <c r="D9" s="139" t="s">
        <v>27</v>
      </c>
      <c r="E9" s="139" t="s">
        <v>42</v>
      </c>
      <c r="F9" s="139" t="s">
        <v>55</v>
      </c>
      <c r="G9" s="140">
        <v>7</v>
      </c>
      <c r="H9" s="141" t="s">
        <v>56</v>
      </c>
      <c r="I9" s="147">
        <v>40995</v>
      </c>
      <c r="J9" s="143">
        <v>16176</v>
      </c>
      <c r="K9" s="144">
        <v>2497</v>
      </c>
      <c r="L9" s="141" t="s">
        <v>62</v>
      </c>
      <c r="M9" s="139" t="s">
        <v>92</v>
      </c>
      <c r="N9" s="140" t="s">
        <v>68</v>
      </c>
      <c r="O9" s="141">
        <v>5758</v>
      </c>
      <c r="P9" s="145">
        <f t="shared" si="0"/>
        <v>2142</v>
      </c>
      <c r="Q9" s="145">
        <v>1242</v>
      </c>
      <c r="R9" s="145">
        <v>0</v>
      </c>
      <c r="S9" s="145">
        <v>900</v>
      </c>
      <c r="T9" s="146" t="s">
        <v>105</v>
      </c>
    </row>
    <row r="10" spans="2:20" s="133" customFormat="1" ht="45" customHeight="1" x14ac:dyDescent="0.15">
      <c r="B10" s="138">
        <v>4</v>
      </c>
      <c r="C10" s="139" t="s">
        <v>97</v>
      </c>
      <c r="D10" s="139" t="s">
        <v>27</v>
      </c>
      <c r="E10" s="139" t="s">
        <v>7</v>
      </c>
      <c r="F10" s="139" t="s">
        <v>55</v>
      </c>
      <c r="G10" s="140">
        <v>7</v>
      </c>
      <c r="H10" s="141" t="s">
        <v>56</v>
      </c>
      <c r="I10" s="147">
        <v>41215</v>
      </c>
      <c r="J10" s="143">
        <v>17311</v>
      </c>
      <c r="K10" s="144">
        <v>2497</v>
      </c>
      <c r="L10" s="141" t="s">
        <v>102</v>
      </c>
      <c r="M10" s="139" t="s">
        <v>103</v>
      </c>
      <c r="N10" s="140"/>
      <c r="O10" s="141">
        <v>50</v>
      </c>
      <c r="P10" s="145">
        <f t="shared" si="0"/>
        <v>799</v>
      </c>
      <c r="Q10" s="145">
        <v>62</v>
      </c>
      <c r="R10" s="145"/>
      <c r="S10" s="145">
        <v>737</v>
      </c>
      <c r="T10" s="146" t="s">
        <v>104</v>
      </c>
    </row>
    <row r="11" spans="2:20" s="133" customFormat="1" ht="45" customHeight="1" x14ac:dyDescent="0.15">
      <c r="B11" s="138">
        <v>5</v>
      </c>
      <c r="C11" s="139" t="s">
        <v>98</v>
      </c>
      <c r="D11" s="139" t="s">
        <v>27</v>
      </c>
      <c r="E11" s="139" t="s">
        <v>42</v>
      </c>
      <c r="F11" s="139" t="s">
        <v>55</v>
      </c>
      <c r="G11" s="140">
        <v>7</v>
      </c>
      <c r="H11" s="141" t="s">
        <v>56</v>
      </c>
      <c r="I11" s="147">
        <v>40023</v>
      </c>
      <c r="J11" s="143">
        <v>16148</v>
      </c>
      <c r="K11" s="144">
        <v>2902</v>
      </c>
      <c r="L11" s="141" t="s">
        <v>63</v>
      </c>
      <c r="M11" s="139" t="s">
        <v>92</v>
      </c>
      <c r="N11" s="140" t="s">
        <v>72</v>
      </c>
      <c r="O11" s="141">
        <v>27404</v>
      </c>
      <c r="P11" s="145">
        <f t="shared" si="0"/>
        <v>2969</v>
      </c>
      <c r="Q11" s="145">
        <v>2376</v>
      </c>
      <c r="R11" s="145">
        <v>45</v>
      </c>
      <c r="S11" s="145">
        <v>548</v>
      </c>
      <c r="T11" s="146" t="s">
        <v>105</v>
      </c>
    </row>
    <row r="12" spans="2:20" s="133" customFormat="1" ht="45" customHeight="1" x14ac:dyDescent="0.15">
      <c r="B12" s="138">
        <v>6</v>
      </c>
      <c r="C12" s="139" t="s">
        <v>99</v>
      </c>
      <c r="D12" s="139" t="s">
        <v>27</v>
      </c>
      <c r="E12" s="139" t="s">
        <v>42</v>
      </c>
      <c r="F12" s="139" t="s">
        <v>55</v>
      </c>
      <c r="G12" s="140">
        <v>7</v>
      </c>
      <c r="H12" s="141" t="s">
        <v>56</v>
      </c>
      <c r="I12" s="147">
        <v>39679</v>
      </c>
      <c r="J12" s="143">
        <v>16707</v>
      </c>
      <c r="K12" s="144">
        <v>2902</v>
      </c>
      <c r="L12" s="141" t="s">
        <v>64</v>
      </c>
      <c r="M12" s="139" t="s">
        <v>92</v>
      </c>
      <c r="N12" s="140" t="s">
        <v>69</v>
      </c>
      <c r="O12" s="141">
        <v>57673</v>
      </c>
      <c r="P12" s="145">
        <f t="shared" si="0"/>
        <v>3734</v>
      </c>
      <c r="Q12" s="145">
        <v>2719</v>
      </c>
      <c r="R12" s="145">
        <v>321</v>
      </c>
      <c r="S12" s="145">
        <v>694</v>
      </c>
      <c r="T12" s="146" t="s">
        <v>105</v>
      </c>
    </row>
    <row r="13" spans="2:20" s="133" customFormat="1" ht="45" customHeight="1" x14ac:dyDescent="0.15">
      <c r="B13" s="138">
        <v>7</v>
      </c>
      <c r="C13" s="139" t="s">
        <v>100</v>
      </c>
      <c r="D13" s="139" t="s">
        <v>27</v>
      </c>
      <c r="E13" s="139" t="s">
        <v>42</v>
      </c>
      <c r="F13" s="139" t="s">
        <v>55</v>
      </c>
      <c r="G13" s="140">
        <v>7</v>
      </c>
      <c r="H13" s="141" t="s">
        <v>56</v>
      </c>
      <c r="I13" s="147">
        <v>37847</v>
      </c>
      <c r="J13" s="143">
        <v>10220</v>
      </c>
      <c r="K13" s="144">
        <v>2957</v>
      </c>
      <c r="L13" s="141" t="s">
        <v>65</v>
      </c>
      <c r="M13" s="139" t="s">
        <v>92</v>
      </c>
      <c r="N13" s="140" t="s">
        <v>73</v>
      </c>
      <c r="O13" s="141">
        <v>105442</v>
      </c>
      <c r="P13" s="145">
        <f t="shared" si="0"/>
        <v>2705</v>
      </c>
      <c r="Q13" s="145">
        <v>1886</v>
      </c>
      <c r="R13" s="145">
        <v>241</v>
      </c>
      <c r="S13" s="145">
        <v>578</v>
      </c>
      <c r="T13" s="146" t="s">
        <v>105</v>
      </c>
    </row>
    <row r="14" spans="2:20" s="133" customFormat="1" ht="45" customHeight="1" thickBot="1" x14ac:dyDescent="0.2">
      <c r="B14" s="148">
        <v>8</v>
      </c>
      <c r="C14" s="149" t="s">
        <v>101</v>
      </c>
      <c r="D14" s="149" t="s">
        <v>27</v>
      </c>
      <c r="E14" s="149" t="s">
        <v>42</v>
      </c>
      <c r="F14" s="149" t="s">
        <v>55</v>
      </c>
      <c r="G14" s="150">
        <v>7</v>
      </c>
      <c r="H14" s="151" t="s">
        <v>56</v>
      </c>
      <c r="I14" s="152">
        <v>37939</v>
      </c>
      <c r="J14" s="153">
        <v>10903</v>
      </c>
      <c r="K14" s="153">
        <v>2957</v>
      </c>
      <c r="L14" s="150" t="s">
        <v>66</v>
      </c>
      <c r="M14" s="149" t="s">
        <v>92</v>
      </c>
      <c r="N14" s="150" t="s">
        <v>70</v>
      </c>
      <c r="O14" s="151">
        <v>53526</v>
      </c>
      <c r="P14" s="154">
        <f t="shared" si="0"/>
        <v>2833</v>
      </c>
      <c r="Q14" s="154">
        <v>1857</v>
      </c>
      <c r="R14" s="154">
        <v>326</v>
      </c>
      <c r="S14" s="154">
        <v>650</v>
      </c>
      <c r="T14" s="158" t="s">
        <v>107</v>
      </c>
    </row>
    <row r="15" spans="2:20" s="71" customFormat="1" ht="22.5" customHeight="1" x14ac:dyDescent="0.1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2:20" s="65" customFormat="1" ht="23.25" customHeight="1" x14ac:dyDescent="0.15">
      <c r="B16" s="155"/>
      <c r="C16" s="156"/>
    </row>
    <row r="17" spans="2:20" s="65" customFormat="1" ht="23.25" customHeight="1" x14ac:dyDescent="0.15">
      <c r="B17" s="155"/>
      <c r="C17" s="156"/>
    </row>
    <row r="18" spans="2:20" s="65" customFormat="1" ht="14.25" x14ac:dyDescent="0.15"/>
    <row r="19" spans="2:20" s="65" customFormat="1" ht="14.25" x14ac:dyDescent="0.1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2:20" s="65" customFormat="1" ht="14.25" x14ac:dyDescent="0.1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2:20" s="65" customFormat="1" ht="14.25" x14ac:dyDescent="0.1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2:20" s="65" customFormat="1" ht="14.25" x14ac:dyDescent="0.1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</sheetData>
  <mergeCells count="7">
    <mergeCell ref="C5:C6"/>
    <mergeCell ref="D5:G5"/>
    <mergeCell ref="H5:M5"/>
    <mergeCell ref="T5:T6"/>
    <mergeCell ref="B5:B6"/>
    <mergeCell ref="N5:O5"/>
    <mergeCell ref="P5:S5"/>
  </mergeCells>
  <phoneticPr fontId="2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1.정수현황</vt:lpstr>
      <vt:lpstr>1-1.정수증감</vt:lpstr>
      <vt:lpstr>2.정수대비 보유현황</vt:lpstr>
      <vt:lpstr>3.차량운영현황</vt:lpstr>
      <vt:lpstr>'1.정수현황'!Print_Area</vt:lpstr>
      <vt:lpstr>'1.정수현황'!Print_Titles</vt:lpstr>
      <vt:lpstr>'1-1.정수증감'!Print_Titles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USER</cp:lastModifiedBy>
  <cp:lastPrinted>2012-10-09T01:13:14Z</cp:lastPrinted>
  <dcterms:created xsi:type="dcterms:W3CDTF">2003-11-15T07:00:35Z</dcterms:created>
  <dcterms:modified xsi:type="dcterms:W3CDTF">2024-08-23T09:52:36Z</dcterms:modified>
</cp:coreProperties>
</file>